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G:\DebFiles\Publications-in-progress\IMS-xx Calhoun Eugene landslide\orig from author\Appendix\Appendix_A\"/>
    </mc:Choice>
  </mc:AlternateContent>
  <xr:revisionPtr revIDLastSave="0" documentId="10_ncr:100000_{57BD74A8-F746-4699-9C01-468AA7B8ED4B}" xr6:coauthVersionLast="31" xr6:coauthVersionMax="31" xr10:uidLastSave="{00000000-0000-0000-0000-000000000000}"/>
  <bookViews>
    <workbookView xWindow="0" yWindow="0" windowWidth="28800" windowHeight="14235" tabRatio="690" activeTab="4" xr2:uid="{00000000-000D-0000-FFFF-FFFF00000000}"/>
  </bookViews>
  <sheets>
    <sheet name="Asset Summary" sheetId="1" r:id="rId1"/>
    <sheet name="Exp_Deep_LSdeps_Inventory" sheetId="9" r:id="rId2"/>
    <sheet name="Exp_Shallow_LSdeps_Inventory" sheetId="7" r:id="rId3"/>
    <sheet name="Exp_DebrisFlowFans_Inventory" sheetId="8" r:id="rId4"/>
    <sheet name="Exp_Shallow_Suscept (Low)" sheetId="11" r:id="rId5"/>
    <sheet name="Exp_Shallow_Suscept (Mod)" sheetId="12" r:id="rId6"/>
    <sheet name="Exp_Shallow_Suscept (High)" sheetId="13" r:id="rId7"/>
    <sheet name="Exp_Deep_Suscept (Low)" sheetId="14" r:id="rId8"/>
    <sheet name="Exp_Deep_Suscept (Mod)" sheetId="15" r:id="rId9"/>
    <sheet name="Exp_Deep_Suscept (High)" sheetId="16" r:id="rId10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7" i="16" l="1"/>
  <c r="T24" i="14" l="1"/>
  <c r="C28" i="15"/>
  <c r="B78" i="16" l="1"/>
  <c r="B78" i="15"/>
  <c r="B78" i="14"/>
  <c r="B78" i="13"/>
  <c r="B78" i="12"/>
  <c r="B78" i="11"/>
  <c r="B78" i="8"/>
  <c r="B78" i="7"/>
  <c r="M64" i="16"/>
  <c r="K64" i="16"/>
  <c r="J64" i="16"/>
  <c r="H64" i="16"/>
  <c r="G64" i="16"/>
  <c r="E64" i="16"/>
  <c r="D64" i="16"/>
  <c r="B64" i="16"/>
  <c r="M64" i="15"/>
  <c r="K64" i="15"/>
  <c r="J64" i="15"/>
  <c r="H64" i="15"/>
  <c r="G64" i="15"/>
  <c r="E64" i="15"/>
  <c r="D64" i="15"/>
  <c r="B64" i="15"/>
  <c r="M64" i="14"/>
  <c r="K64" i="14"/>
  <c r="J64" i="14"/>
  <c r="H64" i="14"/>
  <c r="G64" i="14"/>
  <c r="E64" i="14"/>
  <c r="D64" i="14"/>
  <c r="B64" i="14"/>
  <c r="M64" i="13"/>
  <c r="K64" i="13"/>
  <c r="J64" i="13"/>
  <c r="H64" i="13"/>
  <c r="G64" i="13"/>
  <c r="E64" i="13"/>
  <c r="D64" i="13"/>
  <c r="B64" i="13"/>
  <c r="M64" i="12"/>
  <c r="K64" i="12"/>
  <c r="J64" i="12"/>
  <c r="H64" i="12"/>
  <c r="G64" i="12"/>
  <c r="E64" i="12"/>
  <c r="D64" i="12"/>
  <c r="B64" i="12"/>
  <c r="M64" i="11"/>
  <c r="K64" i="11"/>
  <c r="J64" i="11"/>
  <c r="H64" i="11"/>
  <c r="G64" i="11"/>
  <c r="E64" i="11"/>
  <c r="D64" i="11"/>
  <c r="B64" i="11"/>
  <c r="M64" i="8"/>
  <c r="K64" i="8"/>
  <c r="J64" i="8"/>
  <c r="H64" i="8"/>
  <c r="G64" i="8"/>
  <c r="E64" i="8"/>
  <c r="D64" i="8"/>
  <c r="B64" i="8"/>
  <c r="M64" i="7"/>
  <c r="K64" i="7"/>
  <c r="J64" i="7"/>
  <c r="H64" i="7"/>
  <c r="G64" i="7"/>
  <c r="E64" i="7"/>
  <c r="D64" i="7"/>
  <c r="B64" i="7"/>
  <c r="O48" i="16"/>
  <c r="L48" i="16"/>
  <c r="J48" i="16"/>
  <c r="G48" i="16"/>
  <c r="E48" i="16"/>
  <c r="B48" i="16"/>
  <c r="O48" i="15"/>
  <c r="L48" i="15"/>
  <c r="J48" i="15"/>
  <c r="G48" i="15"/>
  <c r="E48" i="15"/>
  <c r="B48" i="15"/>
  <c r="O48" i="14"/>
  <c r="L48" i="14"/>
  <c r="J48" i="14"/>
  <c r="G48" i="14"/>
  <c r="E48" i="14"/>
  <c r="B48" i="14"/>
  <c r="O48" i="13"/>
  <c r="L48" i="13"/>
  <c r="J48" i="13"/>
  <c r="G48" i="13"/>
  <c r="E48" i="13"/>
  <c r="B48" i="13"/>
  <c r="O48" i="12"/>
  <c r="L48" i="12"/>
  <c r="J48" i="12"/>
  <c r="G48" i="12"/>
  <c r="E48" i="12"/>
  <c r="B48" i="12"/>
  <c r="O48" i="11"/>
  <c r="L48" i="11"/>
  <c r="J48" i="11"/>
  <c r="G48" i="11"/>
  <c r="E48" i="11"/>
  <c r="B48" i="11"/>
  <c r="O48" i="8"/>
  <c r="L48" i="8"/>
  <c r="J48" i="8"/>
  <c r="G48" i="8"/>
  <c r="E48" i="8"/>
  <c r="B48" i="8"/>
  <c r="O48" i="7"/>
  <c r="L48" i="7"/>
  <c r="J48" i="7"/>
  <c r="G48" i="7"/>
  <c r="E48" i="7"/>
  <c r="B48" i="7"/>
  <c r="S32" i="16"/>
  <c r="P32" i="16"/>
  <c r="N32" i="16"/>
  <c r="M32" i="16"/>
  <c r="J32" i="16"/>
  <c r="H32" i="16"/>
  <c r="G32" i="16"/>
  <c r="D32" i="16"/>
  <c r="B32" i="16"/>
  <c r="S32" i="15"/>
  <c r="P32" i="15"/>
  <c r="N32" i="15"/>
  <c r="M32" i="15"/>
  <c r="J32" i="15"/>
  <c r="H32" i="15"/>
  <c r="G32" i="15"/>
  <c r="D32" i="15"/>
  <c r="B32" i="15"/>
  <c r="S32" i="14"/>
  <c r="P32" i="14"/>
  <c r="N32" i="14"/>
  <c r="M32" i="14"/>
  <c r="J32" i="14"/>
  <c r="H32" i="14"/>
  <c r="G32" i="14"/>
  <c r="D32" i="14"/>
  <c r="B32" i="14"/>
  <c r="S32" i="13"/>
  <c r="P32" i="13"/>
  <c r="N32" i="13"/>
  <c r="M32" i="13"/>
  <c r="J32" i="13"/>
  <c r="H32" i="13"/>
  <c r="G32" i="13"/>
  <c r="D32" i="13"/>
  <c r="B32" i="13"/>
  <c r="S32" i="12"/>
  <c r="P32" i="12"/>
  <c r="N32" i="12"/>
  <c r="M32" i="12"/>
  <c r="J32" i="12"/>
  <c r="H32" i="12"/>
  <c r="G32" i="12"/>
  <c r="D32" i="12"/>
  <c r="B32" i="12"/>
  <c r="S32" i="11"/>
  <c r="P32" i="11"/>
  <c r="N32" i="11"/>
  <c r="M32" i="11"/>
  <c r="J32" i="11"/>
  <c r="H32" i="11"/>
  <c r="G32" i="11"/>
  <c r="D32" i="11"/>
  <c r="B32" i="11"/>
  <c r="S32" i="8"/>
  <c r="P32" i="8"/>
  <c r="N32" i="8"/>
  <c r="M32" i="8"/>
  <c r="J32" i="8"/>
  <c r="H32" i="8"/>
  <c r="G32" i="8"/>
  <c r="D32" i="8"/>
  <c r="B32" i="8"/>
  <c r="S32" i="7"/>
  <c r="P32" i="7"/>
  <c r="N32" i="7"/>
  <c r="M32" i="7"/>
  <c r="J32" i="7"/>
  <c r="H32" i="7"/>
  <c r="G32" i="7"/>
  <c r="D32" i="7"/>
  <c r="B32" i="7"/>
  <c r="J16" i="16"/>
  <c r="H16" i="16"/>
  <c r="G16" i="16"/>
  <c r="E16" i="16"/>
  <c r="D16" i="16"/>
  <c r="B16" i="16"/>
  <c r="J16" i="15"/>
  <c r="H16" i="15"/>
  <c r="G16" i="15"/>
  <c r="E16" i="15"/>
  <c r="D16" i="15"/>
  <c r="B16" i="15"/>
  <c r="J16" i="14"/>
  <c r="H16" i="14"/>
  <c r="G16" i="14"/>
  <c r="E16" i="14"/>
  <c r="D16" i="14"/>
  <c r="B16" i="14"/>
  <c r="J16" i="13"/>
  <c r="H16" i="13"/>
  <c r="G16" i="13"/>
  <c r="E16" i="13"/>
  <c r="D16" i="13"/>
  <c r="B16" i="13"/>
  <c r="J16" i="12"/>
  <c r="H16" i="12"/>
  <c r="G16" i="12"/>
  <c r="E16" i="12"/>
  <c r="D16" i="12"/>
  <c r="B16" i="12"/>
  <c r="J16" i="11"/>
  <c r="H16" i="11"/>
  <c r="G16" i="11"/>
  <c r="E16" i="11"/>
  <c r="D16" i="11"/>
  <c r="B16" i="11"/>
  <c r="J16" i="8"/>
  <c r="H16" i="8"/>
  <c r="G16" i="8"/>
  <c r="E16" i="8"/>
  <c r="D16" i="8"/>
  <c r="B16" i="8"/>
  <c r="J16" i="7"/>
  <c r="H16" i="7"/>
  <c r="G16" i="7"/>
  <c r="E16" i="7"/>
  <c r="D16" i="7"/>
  <c r="B16" i="7"/>
  <c r="M32" i="9"/>
  <c r="F24" i="9"/>
  <c r="K30" i="16" l="1"/>
  <c r="C77" i="16" l="1"/>
  <c r="C76" i="16"/>
  <c r="C75" i="16"/>
  <c r="C74" i="16"/>
  <c r="C73" i="16"/>
  <c r="C72" i="16"/>
  <c r="C71" i="16"/>
  <c r="C70" i="16"/>
  <c r="P63" i="16"/>
  <c r="N63" i="16"/>
  <c r="I63" i="16"/>
  <c r="F63" i="16"/>
  <c r="C63" i="16"/>
  <c r="P62" i="16"/>
  <c r="N62" i="16"/>
  <c r="I62" i="16"/>
  <c r="C62" i="16"/>
  <c r="P61" i="16"/>
  <c r="N61" i="16"/>
  <c r="L61" i="16"/>
  <c r="I61" i="16"/>
  <c r="F61" i="16"/>
  <c r="C61" i="16"/>
  <c r="P60" i="16"/>
  <c r="N60" i="16"/>
  <c r="F60" i="16"/>
  <c r="C60" i="16"/>
  <c r="P59" i="16"/>
  <c r="N59" i="16"/>
  <c r="F59" i="16"/>
  <c r="C59" i="16"/>
  <c r="P58" i="16"/>
  <c r="N58" i="16"/>
  <c r="F58" i="16"/>
  <c r="C58" i="16"/>
  <c r="P57" i="16"/>
  <c r="N57" i="16"/>
  <c r="I57" i="16"/>
  <c r="F57" i="16"/>
  <c r="C57" i="16"/>
  <c r="P56" i="16"/>
  <c r="N56" i="16"/>
  <c r="I56" i="16"/>
  <c r="F56" i="16"/>
  <c r="C56" i="16"/>
  <c r="T47" i="16"/>
  <c r="U47" i="16" s="1"/>
  <c r="Q47" i="16"/>
  <c r="P47" i="16"/>
  <c r="N47" i="16"/>
  <c r="M47" i="16"/>
  <c r="K47" i="16"/>
  <c r="I47" i="16"/>
  <c r="H47" i="16"/>
  <c r="F47" i="16"/>
  <c r="D47" i="16"/>
  <c r="C47" i="16"/>
  <c r="T46" i="16"/>
  <c r="U46" i="16" s="1"/>
  <c r="Q46" i="16"/>
  <c r="P46" i="16"/>
  <c r="N46" i="16"/>
  <c r="M46" i="16"/>
  <c r="K46" i="16"/>
  <c r="I46" i="16"/>
  <c r="H46" i="16"/>
  <c r="F46" i="16"/>
  <c r="D46" i="16"/>
  <c r="C46" i="16"/>
  <c r="T45" i="16"/>
  <c r="U45" i="16" s="1"/>
  <c r="Q45" i="16"/>
  <c r="P45" i="16"/>
  <c r="N45" i="16"/>
  <c r="M45" i="16"/>
  <c r="K45" i="16"/>
  <c r="I45" i="16"/>
  <c r="H45" i="16"/>
  <c r="F45" i="16"/>
  <c r="D45" i="16"/>
  <c r="C45" i="16"/>
  <c r="T44" i="16"/>
  <c r="U44" i="16" s="1"/>
  <c r="Q44" i="16"/>
  <c r="R44" i="16" s="1"/>
  <c r="P44" i="16"/>
  <c r="N44" i="16"/>
  <c r="M44" i="16"/>
  <c r="K44" i="16"/>
  <c r="I44" i="16"/>
  <c r="H44" i="16"/>
  <c r="F44" i="16"/>
  <c r="D44" i="16"/>
  <c r="C44" i="16"/>
  <c r="T43" i="16"/>
  <c r="U43" i="16" s="1"/>
  <c r="Q43" i="16"/>
  <c r="P43" i="16"/>
  <c r="N43" i="16"/>
  <c r="M43" i="16"/>
  <c r="K43" i="16"/>
  <c r="I43" i="16"/>
  <c r="H43" i="16"/>
  <c r="F43" i="16"/>
  <c r="D43" i="16"/>
  <c r="C43" i="16"/>
  <c r="T42" i="16"/>
  <c r="U42" i="16" s="1"/>
  <c r="Q42" i="16"/>
  <c r="P42" i="16"/>
  <c r="N42" i="16"/>
  <c r="M42" i="16"/>
  <c r="K42" i="16"/>
  <c r="I42" i="16"/>
  <c r="H42" i="16"/>
  <c r="F42" i="16"/>
  <c r="D42" i="16"/>
  <c r="C42" i="16"/>
  <c r="T41" i="16"/>
  <c r="U41" i="16" s="1"/>
  <c r="Q41" i="16"/>
  <c r="P41" i="16"/>
  <c r="N41" i="16"/>
  <c r="M41" i="16"/>
  <c r="K41" i="16"/>
  <c r="I41" i="16"/>
  <c r="H41" i="16"/>
  <c r="F41" i="16"/>
  <c r="D41" i="16"/>
  <c r="C41" i="16"/>
  <c r="T40" i="16"/>
  <c r="Q40" i="16"/>
  <c r="P40" i="16"/>
  <c r="N40" i="16"/>
  <c r="M40" i="16"/>
  <c r="K40" i="16"/>
  <c r="I40" i="16"/>
  <c r="H40" i="16"/>
  <c r="F40" i="16"/>
  <c r="D40" i="16"/>
  <c r="C40" i="16"/>
  <c r="Y31" i="16"/>
  <c r="V31" i="16"/>
  <c r="T31" i="16"/>
  <c r="R31" i="16"/>
  <c r="Q31" i="16"/>
  <c r="O31" i="16"/>
  <c r="L31" i="16"/>
  <c r="K31" i="16"/>
  <c r="I31" i="16"/>
  <c r="F31" i="16"/>
  <c r="E31" i="16"/>
  <c r="C31" i="16"/>
  <c r="Y30" i="16"/>
  <c r="V30" i="16"/>
  <c r="T30" i="16"/>
  <c r="R30" i="16"/>
  <c r="Q30" i="16"/>
  <c r="O30" i="16"/>
  <c r="L30" i="16"/>
  <c r="I30" i="16"/>
  <c r="F30" i="16"/>
  <c r="E30" i="16"/>
  <c r="C30" i="16"/>
  <c r="Y29" i="16"/>
  <c r="V29" i="16"/>
  <c r="T29" i="16"/>
  <c r="R29" i="16"/>
  <c r="Q29" i="16"/>
  <c r="O29" i="16"/>
  <c r="L29" i="16"/>
  <c r="K29" i="16"/>
  <c r="I29" i="16"/>
  <c r="F29" i="16"/>
  <c r="E29" i="16"/>
  <c r="C29" i="16"/>
  <c r="Y28" i="16"/>
  <c r="V28" i="16"/>
  <c r="T28" i="16"/>
  <c r="R28" i="16"/>
  <c r="Q28" i="16"/>
  <c r="O28" i="16"/>
  <c r="L28" i="16"/>
  <c r="K28" i="16"/>
  <c r="I28" i="16"/>
  <c r="F28" i="16"/>
  <c r="E28" i="16"/>
  <c r="C28" i="16"/>
  <c r="Y27" i="16"/>
  <c r="V27" i="16"/>
  <c r="T27" i="16"/>
  <c r="R27" i="16"/>
  <c r="Q27" i="16"/>
  <c r="O27" i="16"/>
  <c r="L27" i="16"/>
  <c r="K27" i="16"/>
  <c r="I27" i="16"/>
  <c r="F27" i="16"/>
  <c r="E27" i="16"/>
  <c r="C27" i="16"/>
  <c r="Y26" i="16"/>
  <c r="V26" i="16"/>
  <c r="T26" i="16"/>
  <c r="R26" i="16"/>
  <c r="Q26" i="16"/>
  <c r="O26" i="16"/>
  <c r="L26" i="16"/>
  <c r="K26" i="16"/>
  <c r="I26" i="16"/>
  <c r="F26" i="16"/>
  <c r="E26" i="16"/>
  <c r="C26" i="16"/>
  <c r="Y25" i="16"/>
  <c r="V25" i="16"/>
  <c r="T25" i="16"/>
  <c r="R25" i="16"/>
  <c r="Q25" i="16"/>
  <c r="O25" i="16"/>
  <c r="L25" i="16"/>
  <c r="K25" i="16"/>
  <c r="I25" i="16"/>
  <c r="F25" i="16"/>
  <c r="E25" i="16"/>
  <c r="C25" i="16"/>
  <c r="Y24" i="16"/>
  <c r="V24" i="16"/>
  <c r="T24" i="16"/>
  <c r="R24" i="16"/>
  <c r="Q24" i="16"/>
  <c r="O24" i="16"/>
  <c r="L24" i="16"/>
  <c r="K24" i="16"/>
  <c r="I24" i="16"/>
  <c r="F24" i="16"/>
  <c r="E24" i="16"/>
  <c r="C24" i="16"/>
  <c r="M15" i="16"/>
  <c r="K15" i="16"/>
  <c r="I15" i="16"/>
  <c r="F15" i="16"/>
  <c r="C15" i="16"/>
  <c r="M14" i="16"/>
  <c r="K14" i="16"/>
  <c r="I14" i="16"/>
  <c r="F14" i="16"/>
  <c r="C14" i="16"/>
  <c r="M13" i="16"/>
  <c r="K13" i="16"/>
  <c r="I13" i="16"/>
  <c r="F13" i="16"/>
  <c r="C13" i="16"/>
  <c r="M12" i="16"/>
  <c r="K12" i="16"/>
  <c r="I12" i="16"/>
  <c r="F12" i="16"/>
  <c r="C12" i="16"/>
  <c r="M11" i="16"/>
  <c r="K11" i="16"/>
  <c r="I11" i="16"/>
  <c r="F11" i="16"/>
  <c r="C11" i="16"/>
  <c r="M10" i="16"/>
  <c r="K10" i="16"/>
  <c r="I10" i="16"/>
  <c r="F10" i="16"/>
  <c r="C10" i="16"/>
  <c r="M9" i="16"/>
  <c r="K9" i="16"/>
  <c r="I9" i="16"/>
  <c r="F9" i="16"/>
  <c r="C9" i="16"/>
  <c r="M8" i="16"/>
  <c r="K8" i="16"/>
  <c r="I8" i="16"/>
  <c r="F8" i="16"/>
  <c r="C8" i="16"/>
  <c r="C77" i="15"/>
  <c r="C76" i="15"/>
  <c r="C75" i="15"/>
  <c r="C74" i="15"/>
  <c r="C73" i="15"/>
  <c r="C72" i="15"/>
  <c r="C71" i="15"/>
  <c r="C70" i="15"/>
  <c r="P63" i="15"/>
  <c r="N63" i="15"/>
  <c r="I63" i="15"/>
  <c r="F63" i="15"/>
  <c r="C63" i="15"/>
  <c r="P62" i="15"/>
  <c r="N62" i="15"/>
  <c r="I62" i="15"/>
  <c r="C62" i="15"/>
  <c r="P61" i="15"/>
  <c r="N61" i="15"/>
  <c r="L61" i="15"/>
  <c r="I61" i="15"/>
  <c r="F61" i="15"/>
  <c r="C61" i="15"/>
  <c r="P60" i="15"/>
  <c r="N60" i="15"/>
  <c r="F60" i="15"/>
  <c r="C60" i="15"/>
  <c r="P59" i="15"/>
  <c r="N59" i="15"/>
  <c r="F59" i="15"/>
  <c r="C59" i="15"/>
  <c r="P58" i="15"/>
  <c r="N58" i="15"/>
  <c r="F58" i="15"/>
  <c r="C58" i="15"/>
  <c r="P57" i="15"/>
  <c r="N57" i="15"/>
  <c r="L57" i="15"/>
  <c r="I57" i="15"/>
  <c r="F57" i="15"/>
  <c r="C57" i="15"/>
  <c r="P56" i="15"/>
  <c r="N56" i="15"/>
  <c r="I56" i="15"/>
  <c r="F56" i="15"/>
  <c r="C56" i="15"/>
  <c r="T47" i="15"/>
  <c r="U47" i="15" s="1"/>
  <c r="Q47" i="15"/>
  <c r="P47" i="15"/>
  <c r="N47" i="15"/>
  <c r="M47" i="15"/>
  <c r="K47" i="15"/>
  <c r="I47" i="15"/>
  <c r="H47" i="15"/>
  <c r="F47" i="15"/>
  <c r="D47" i="15"/>
  <c r="C47" i="15"/>
  <c r="T46" i="15"/>
  <c r="U46" i="15" s="1"/>
  <c r="Q46" i="15"/>
  <c r="P46" i="15"/>
  <c r="N46" i="15"/>
  <c r="M46" i="15"/>
  <c r="K46" i="15"/>
  <c r="I46" i="15"/>
  <c r="H46" i="15"/>
  <c r="F46" i="15"/>
  <c r="D46" i="15"/>
  <c r="C46" i="15"/>
  <c r="T45" i="15"/>
  <c r="U45" i="15" s="1"/>
  <c r="Q45" i="15"/>
  <c r="P45" i="15"/>
  <c r="N45" i="15"/>
  <c r="M45" i="15"/>
  <c r="K45" i="15"/>
  <c r="I45" i="15"/>
  <c r="H45" i="15"/>
  <c r="F45" i="15"/>
  <c r="D45" i="15"/>
  <c r="C45" i="15"/>
  <c r="T44" i="15"/>
  <c r="U44" i="15" s="1"/>
  <c r="Q44" i="15"/>
  <c r="P44" i="15"/>
  <c r="N44" i="15"/>
  <c r="M44" i="15"/>
  <c r="K44" i="15"/>
  <c r="I44" i="15"/>
  <c r="H44" i="15"/>
  <c r="F44" i="15"/>
  <c r="D44" i="15"/>
  <c r="C44" i="15"/>
  <c r="T43" i="15"/>
  <c r="U43" i="15" s="1"/>
  <c r="Q43" i="15"/>
  <c r="R43" i="15" s="1"/>
  <c r="P43" i="15"/>
  <c r="N43" i="15"/>
  <c r="M43" i="15"/>
  <c r="K43" i="15"/>
  <c r="I43" i="15"/>
  <c r="H43" i="15"/>
  <c r="F43" i="15"/>
  <c r="D43" i="15"/>
  <c r="C43" i="15"/>
  <c r="T42" i="15"/>
  <c r="U42" i="15" s="1"/>
  <c r="Q42" i="15"/>
  <c r="R42" i="15" s="1"/>
  <c r="P42" i="15"/>
  <c r="N42" i="15"/>
  <c r="M42" i="15"/>
  <c r="K42" i="15"/>
  <c r="I42" i="15"/>
  <c r="H42" i="15"/>
  <c r="F42" i="15"/>
  <c r="D42" i="15"/>
  <c r="C42" i="15"/>
  <c r="T41" i="15"/>
  <c r="U41" i="15" s="1"/>
  <c r="Q41" i="15"/>
  <c r="P41" i="15"/>
  <c r="N41" i="15"/>
  <c r="M41" i="15"/>
  <c r="K41" i="15"/>
  <c r="I41" i="15"/>
  <c r="H41" i="15"/>
  <c r="F41" i="15"/>
  <c r="D41" i="15"/>
  <c r="C41" i="15"/>
  <c r="T40" i="15"/>
  <c r="Q40" i="15"/>
  <c r="P40" i="15"/>
  <c r="N40" i="15"/>
  <c r="M40" i="15"/>
  <c r="K40" i="15"/>
  <c r="I40" i="15"/>
  <c r="H40" i="15"/>
  <c r="F40" i="15"/>
  <c r="D40" i="15"/>
  <c r="C40" i="15"/>
  <c r="Y31" i="15"/>
  <c r="V31" i="15"/>
  <c r="T31" i="15"/>
  <c r="R31" i="15"/>
  <c r="Q31" i="15"/>
  <c r="O31" i="15"/>
  <c r="L31" i="15"/>
  <c r="K31" i="15"/>
  <c r="I31" i="15"/>
  <c r="F31" i="15"/>
  <c r="E31" i="15"/>
  <c r="C31" i="15"/>
  <c r="Y30" i="15"/>
  <c r="V30" i="15"/>
  <c r="T30" i="15"/>
  <c r="R30" i="15"/>
  <c r="Q30" i="15"/>
  <c r="O30" i="15"/>
  <c r="L30" i="15"/>
  <c r="K30" i="15"/>
  <c r="I30" i="15"/>
  <c r="F30" i="15"/>
  <c r="E30" i="15"/>
  <c r="C30" i="15"/>
  <c r="Y29" i="15"/>
  <c r="V29" i="15"/>
  <c r="T29" i="15"/>
  <c r="R29" i="15"/>
  <c r="Q29" i="15"/>
  <c r="O29" i="15"/>
  <c r="L29" i="15"/>
  <c r="K29" i="15"/>
  <c r="I29" i="15"/>
  <c r="F29" i="15"/>
  <c r="E29" i="15"/>
  <c r="C29" i="15"/>
  <c r="Y28" i="15"/>
  <c r="V28" i="15"/>
  <c r="T28" i="15"/>
  <c r="R28" i="15"/>
  <c r="Q28" i="15"/>
  <c r="O28" i="15"/>
  <c r="L28" i="15"/>
  <c r="K28" i="15"/>
  <c r="I28" i="15"/>
  <c r="F28" i="15"/>
  <c r="E28" i="15"/>
  <c r="Y27" i="15"/>
  <c r="V27" i="15"/>
  <c r="T27" i="15"/>
  <c r="R27" i="15"/>
  <c r="Q27" i="15"/>
  <c r="O27" i="15"/>
  <c r="L27" i="15"/>
  <c r="K27" i="15"/>
  <c r="I27" i="15"/>
  <c r="F27" i="15"/>
  <c r="E27" i="15"/>
  <c r="C27" i="15"/>
  <c r="Y26" i="15"/>
  <c r="V26" i="15"/>
  <c r="T26" i="15"/>
  <c r="R26" i="15"/>
  <c r="Q26" i="15"/>
  <c r="O26" i="15"/>
  <c r="L26" i="15"/>
  <c r="K26" i="15"/>
  <c r="I26" i="15"/>
  <c r="F26" i="15"/>
  <c r="E26" i="15"/>
  <c r="C26" i="15"/>
  <c r="Y25" i="15"/>
  <c r="V25" i="15"/>
  <c r="T25" i="15"/>
  <c r="R25" i="15"/>
  <c r="Q25" i="15"/>
  <c r="O25" i="15"/>
  <c r="L25" i="15"/>
  <c r="K25" i="15"/>
  <c r="I25" i="15"/>
  <c r="F25" i="15"/>
  <c r="E25" i="15"/>
  <c r="C25" i="15"/>
  <c r="Y24" i="15"/>
  <c r="V24" i="15"/>
  <c r="T24" i="15"/>
  <c r="R24" i="15"/>
  <c r="Q24" i="15"/>
  <c r="O24" i="15"/>
  <c r="L24" i="15"/>
  <c r="K24" i="15"/>
  <c r="I24" i="15"/>
  <c r="F24" i="15"/>
  <c r="E24" i="15"/>
  <c r="C24" i="15"/>
  <c r="M15" i="15"/>
  <c r="K15" i="15"/>
  <c r="I15" i="15"/>
  <c r="F15" i="15"/>
  <c r="C15" i="15"/>
  <c r="M14" i="15"/>
  <c r="K14" i="15"/>
  <c r="I14" i="15"/>
  <c r="F14" i="15"/>
  <c r="C14" i="15"/>
  <c r="M13" i="15"/>
  <c r="K13" i="15"/>
  <c r="I13" i="15"/>
  <c r="F13" i="15"/>
  <c r="C13" i="15"/>
  <c r="M12" i="15"/>
  <c r="K12" i="15"/>
  <c r="I12" i="15"/>
  <c r="F12" i="15"/>
  <c r="C12" i="15"/>
  <c r="M11" i="15"/>
  <c r="K11" i="15"/>
  <c r="I11" i="15"/>
  <c r="F11" i="15"/>
  <c r="C11" i="15"/>
  <c r="M10" i="15"/>
  <c r="K10" i="15"/>
  <c r="I10" i="15"/>
  <c r="F10" i="15"/>
  <c r="C10" i="15"/>
  <c r="M9" i="15"/>
  <c r="K9" i="15"/>
  <c r="I9" i="15"/>
  <c r="F9" i="15"/>
  <c r="C9" i="15"/>
  <c r="M8" i="15"/>
  <c r="M16" i="15" s="1"/>
  <c r="K8" i="15"/>
  <c r="I8" i="15"/>
  <c r="F8" i="15"/>
  <c r="C8" i="15"/>
  <c r="C77" i="14"/>
  <c r="C76" i="14"/>
  <c r="C75" i="14"/>
  <c r="C74" i="14"/>
  <c r="C73" i="14"/>
  <c r="C72" i="14"/>
  <c r="C71" i="14"/>
  <c r="C70" i="14"/>
  <c r="P63" i="14"/>
  <c r="N63" i="14"/>
  <c r="I63" i="14"/>
  <c r="F63" i="14"/>
  <c r="C63" i="14"/>
  <c r="P62" i="14"/>
  <c r="N62" i="14"/>
  <c r="I62" i="14"/>
  <c r="C62" i="14"/>
  <c r="P61" i="14"/>
  <c r="N61" i="14"/>
  <c r="L61" i="14"/>
  <c r="I61" i="14"/>
  <c r="F61" i="14"/>
  <c r="C61" i="14"/>
  <c r="P60" i="14"/>
  <c r="N60" i="14"/>
  <c r="F60" i="14"/>
  <c r="C60" i="14"/>
  <c r="P59" i="14"/>
  <c r="N59" i="14"/>
  <c r="F59" i="14"/>
  <c r="C59" i="14"/>
  <c r="P58" i="14"/>
  <c r="N58" i="14"/>
  <c r="F58" i="14"/>
  <c r="C58" i="14"/>
  <c r="P57" i="14"/>
  <c r="N57" i="14"/>
  <c r="L57" i="14"/>
  <c r="I57" i="14"/>
  <c r="F57" i="14"/>
  <c r="C57" i="14"/>
  <c r="P56" i="14"/>
  <c r="N56" i="14"/>
  <c r="I56" i="14"/>
  <c r="F56" i="14"/>
  <c r="C56" i="14"/>
  <c r="T47" i="14"/>
  <c r="U47" i="14" s="1"/>
  <c r="Q47" i="14"/>
  <c r="P47" i="14"/>
  <c r="N47" i="14"/>
  <c r="M47" i="14"/>
  <c r="K47" i="14"/>
  <c r="I47" i="14"/>
  <c r="H47" i="14"/>
  <c r="F47" i="14"/>
  <c r="D47" i="14"/>
  <c r="C47" i="14"/>
  <c r="T46" i="14"/>
  <c r="U46" i="14" s="1"/>
  <c r="Q46" i="14"/>
  <c r="R46" i="14" s="1"/>
  <c r="P46" i="14"/>
  <c r="N46" i="14"/>
  <c r="M46" i="14"/>
  <c r="K46" i="14"/>
  <c r="I46" i="14"/>
  <c r="H46" i="14"/>
  <c r="F46" i="14"/>
  <c r="D46" i="14"/>
  <c r="C46" i="14"/>
  <c r="T45" i="14"/>
  <c r="U45" i="14" s="1"/>
  <c r="Q45" i="14"/>
  <c r="P45" i="14"/>
  <c r="N45" i="14"/>
  <c r="M45" i="14"/>
  <c r="K45" i="14"/>
  <c r="I45" i="14"/>
  <c r="H45" i="14"/>
  <c r="F45" i="14"/>
  <c r="D45" i="14"/>
  <c r="C45" i="14"/>
  <c r="T44" i="14"/>
  <c r="U44" i="14" s="1"/>
  <c r="Q44" i="14"/>
  <c r="P44" i="14"/>
  <c r="N44" i="14"/>
  <c r="M44" i="14"/>
  <c r="K44" i="14"/>
  <c r="I44" i="14"/>
  <c r="H44" i="14"/>
  <c r="F44" i="14"/>
  <c r="D44" i="14"/>
  <c r="C44" i="14"/>
  <c r="T43" i="14"/>
  <c r="U43" i="14" s="1"/>
  <c r="Q43" i="14"/>
  <c r="R43" i="14" s="1"/>
  <c r="P43" i="14"/>
  <c r="N43" i="14"/>
  <c r="M43" i="14"/>
  <c r="K43" i="14"/>
  <c r="I43" i="14"/>
  <c r="H43" i="14"/>
  <c r="F43" i="14"/>
  <c r="D43" i="14"/>
  <c r="C43" i="14"/>
  <c r="T42" i="14"/>
  <c r="U42" i="14" s="1"/>
  <c r="Q42" i="14"/>
  <c r="R42" i="14" s="1"/>
  <c r="P42" i="14"/>
  <c r="N42" i="14"/>
  <c r="M42" i="14"/>
  <c r="K42" i="14"/>
  <c r="I42" i="14"/>
  <c r="H42" i="14"/>
  <c r="F42" i="14"/>
  <c r="D42" i="14"/>
  <c r="C42" i="14"/>
  <c r="T41" i="14"/>
  <c r="U41" i="14" s="1"/>
  <c r="Q41" i="14"/>
  <c r="P41" i="14"/>
  <c r="N41" i="14"/>
  <c r="M41" i="14"/>
  <c r="K41" i="14"/>
  <c r="I41" i="14"/>
  <c r="H41" i="14"/>
  <c r="F41" i="14"/>
  <c r="D41" i="14"/>
  <c r="C41" i="14"/>
  <c r="T40" i="14"/>
  <c r="Q40" i="14"/>
  <c r="P40" i="14"/>
  <c r="N40" i="14"/>
  <c r="M40" i="14"/>
  <c r="K40" i="14"/>
  <c r="I40" i="14"/>
  <c r="H40" i="14"/>
  <c r="F40" i="14"/>
  <c r="D40" i="14"/>
  <c r="C40" i="14"/>
  <c r="Y31" i="14"/>
  <c r="V31" i="14"/>
  <c r="T31" i="14"/>
  <c r="R31" i="14"/>
  <c r="Q31" i="14"/>
  <c r="O31" i="14"/>
  <c r="L31" i="14"/>
  <c r="K31" i="14"/>
  <c r="I31" i="14"/>
  <c r="F31" i="14"/>
  <c r="E31" i="14"/>
  <c r="C31" i="14"/>
  <c r="Y30" i="14"/>
  <c r="V30" i="14"/>
  <c r="T30" i="14"/>
  <c r="R30" i="14"/>
  <c r="Q30" i="14"/>
  <c r="O30" i="14"/>
  <c r="L30" i="14"/>
  <c r="K30" i="14"/>
  <c r="I30" i="14"/>
  <c r="F30" i="14"/>
  <c r="E30" i="14"/>
  <c r="C30" i="14"/>
  <c r="Y29" i="14"/>
  <c r="V29" i="14"/>
  <c r="T29" i="14"/>
  <c r="R29" i="14"/>
  <c r="Q29" i="14"/>
  <c r="O29" i="14"/>
  <c r="L29" i="14"/>
  <c r="K29" i="14"/>
  <c r="I29" i="14"/>
  <c r="F29" i="14"/>
  <c r="E29" i="14"/>
  <c r="C29" i="14"/>
  <c r="Y28" i="14"/>
  <c r="V28" i="14"/>
  <c r="T28" i="14"/>
  <c r="R28" i="14"/>
  <c r="Q28" i="14"/>
  <c r="O28" i="14"/>
  <c r="L28" i="14"/>
  <c r="K28" i="14"/>
  <c r="I28" i="14"/>
  <c r="F28" i="14"/>
  <c r="E28" i="14"/>
  <c r="C28" i="14"/>
  <c r="Y27" i="14"/>
  <c r="V27" i="14"/>
  <c r="T27" i="14"/>
  <c r="R27" i="14"/>
  <c r="Q27" i="14"/>
  <c r="O27" i="14"/>
  <c r="L27" i="14"/>
  <c r="K27" i="14"/>
  <c r="I27" i="14"/>
  <c r="F27" i="14"/>
  <c r="E27" i="14"/>
  <c r="C27" i="14"/>
  <c r="Y26" i="14"/>
  <c r="V26" i="14"/>
  <c r="T26" i="14"/>
  <c r="R26" i="14"/>
  <c r="Q26" i="14"/>
  <c r="O26" i="14"/>
  <c r="L26" i="14"/>
  <c r="K26" i="14"/>
  <c r="I26" i="14"/>
  <c r="F26" i="14"/>
  <c r="E26" i="14"/>
  <c r="C26" i="14"/>
  <c r="Y25" i="14"/>
  <c r="V25" i="14"/>
  <c r="T25" i="14"/>
  <c r="R25" i="14"/>
  <c r="Q25" i="14"/>
  <c r="O25" i="14"/>
  <c r="L25" i="14"/>
  <c r="K25" i="14"/>
  <c r="I25" i="14"/>
  <c r="F25" i="14"/>
  <c r="E25" i="14"/>
  <c r="C25" i="14"/>
  <c r="Y24" i="14"/>
  <c r="V24" i="14"/>
  <c r="R24" i="14"/>
  <c r="Q24" i="14"/>
  <c r="O24" i="14"/>
  <c r="L24" i="14"/>
  <c r="K24" i="14"/>
  <c r="I24" i="14"/>
  <c r="F24" i="14"/>
  <c r="E24" i="14"/>
  <c r="C24" i="14"/>
  <c r="M15" i="14"/>
  <c r="K15" i="14"/>
  <c r="I15" i="14"/>
  <c r="F15" i="14"/>
  <c r="C15" i="14"/>
  <c r="M14" i="14"/>
  <c r="K14" i="14"/>
  <c r="I14" i="14"/>
  <c r="F14" i="14"/>
  <c r="C14" i="14"/>
  <c r="M13" i="14"/>
  <c r="K13" i="14"/>
  <c r="I13" i="14"/>
  <c r="F13" i="14"/>
  <c r="C13" i="14"/>
  <c r="M12" i="14"/>
  <c r="K12" i="14"/>
  <c r="I12" i="14"/>
  <c r="F12" i="14"/>
  <c r="C12" i="14"/>
  <c r="M11" i="14"/>
  <c r="K11" i="14"/>
  <c r="I11" i="14"/>
  <c r="F11" i="14"/>
  <c r="C11" i="14"/>
  <c r="M10" i="14"/>
  <c r="K10" i="14"/>
  <c r="I10" i="14"/>
  <c r="F10" i="14"/>
  <c r="C10" i="14"/>
  <c r="M9" i="14"/>
  <c r="K9" i="14"/>
  <c r="I9" i="14"/>
  <c r="F9" i="14"/>
  <c r="C9" i="14"/>
  <c r="M8" i="14"/>
  <c r="K8" i="14"/>
  <c r="I8" i="14"/>
  <c r="F8" i="14"/>
  <c r="C8" i="14"/>
  <c r="M16" i="16" l="1"/>
  <c r="K48" i="16"/>
  <c r="N64" i="15"/>
  <c r="K16" i="15"/>
  <c r="P64" i="15"/>
  <c r="K16" i="14"/>
  <c r="M16" i="14"/>
  <c r="N64" i="16"/>
  <c r="N64" i="14"/>
  <c r="P64" i="14"/>
  <c r="K16" i="16"/>
  <c r="P64" i="16"/>
  <c r="W30" i="16"/>
  <c r="W28" i="16"/>
  <c r="W26" i="16"/>
  <c r="W31" i="16"/>
  <c r="W25" i="16"/>
  <c r="W27" i="16"/>
  <c r="W29" i="16"/>
  <c r="W29" i="15"/>
  <c r="W31" i="15"/>
  <c r="W27" i="15"/>
  <c r="W28" i="15"/>
  <c r="W30" i="15"/>
  <c r="W26" i="15"/>
  <c r="W25" i="15"/>
  <c r="W30" i="14"/>
  <c r="W28" i="14"/>
  <c r="W26" i="14"/>
  <c r="W27" i="14"/>
  <c r="W29" i="14"/>
  <c r="W31" i="14"/>
  <c r="W25" i="14"/>
  <c r="P48" i="16"/>
  <c r="T48" i="16"/>
  <c r="P48" i="15"/>
  <c r="K48" i="15"/>
  <c r="F48" i="15"/>
  <c r="F48" i="14"/>
  <c r="F48" i="16"/>
  <c r="P48" i="14"/>
  <c r="K48" i="14"/>
  <c r="U40" i="15"/>
  <c r="U48" i="15" s="1"/>
  <c r="T48" i="15"/>
  <c r="U40" i="16"/>
  <c r="U48" i="16" s="1"/>
  <c r="R47" i="16"/>
  <c r="R47" i="15"/>
  <c r="R46" i="16"/>
  <c r="R46" i="15"/>
  <c r="R45" i="15"/>
  <c r="R45" i="14"/>
  <c r="R44" i="14"/>
  <c r="R43" i="16"/>
  <c r="M48" i="16"/>
  <c r="H48" i="16"/>
  <c r="C48" i="16"/>
  <c r="Q48" i="16"/>
  <c r="M48" i="15"/>
  <c r="H48" i="15"/>
  <c r="C48" i="15"/>
  <c r="Q48" i="15"/>
  <c r="M48" i="14"/>
  <c r="H48" i="14"/>
  <c r="R41" i="14"/>
  <c r="C48" i="14"/>
  <c r="R40" i="16"/>
  <c r="R40" i="15"/>
  <c r="U40" i="14"/>
  <c r="U48" i="14" s="1"/>
  <c r="T48" i="14"/>
  <c r="Q48" i="14"/>
  <c r="E32" i="15"/>
  <c r="E32" i="14"/>
  <c r="Q32" i="16"/>
  <c r="K32" i="16"/>
  <c r="Y32" i="16"/>
  <c r="E32" i="16"/>
  <c r="V32" i="16"/>
  <c r="T32" i="16"/>
  <c r="Q32" i="15"/>
  <c r="K32" i="15"/>
  <c r="Y32" i="15"/>
  <c r="V32" i="15"/>
  <c r="T32" i="15"/>
  <c r="Q32" i="14"/>
  <c r="K32" i="14"/>
  <c r="Y32" i="14"/>
  <c r="V32" i="14"/>
  <c r="T32" i="14"/>
  <c r="W24" i="16"/>
  <c r="W24" i="15"/>
  <c r="R41" i="16"/>
  <c r="R45" i="16"/>
  <c r="R42" i="16"/>
  <c r="R41" i="15"/>
  <c r="R44" i="15"/>
  <c r="W24" i="14"/>
  <c r="W32" i="14" s="1"/>
  <c r="R40" i="14"/>
  <c r="R47" i="14"/>
  <c r="C77" i="13"/>
  <c r="C76" i="13"/>
  <c r="C75" i="13"/>
  <c r="C74" i="13"/>
  <c r="C73" i="13"/>
  <c r="C72" i="13"/>
  <c r="C71" i="13"/>
  <c r="C70" i="13"/>
  <c r="P63" i="13"/>
  <c r="N63" i="13"/>
  <c r="I63" i="13"/>
  <c r="F63" i="13"/>
  <c r="C63" i="13"/>
  <c r="P62" i="13"/>
  <c r="N62" i="13"/>
  <c r="I62" i="13"/>
  <c r="C62" i="13"/>
  <c r="P61" i="13"/>
  <c r="N61" i="13"/>
  <c r="L61" i="13"/>
  <c r="I61" i="13"/>
  <c r="F61" i="13"/>
  <c r="C61" i="13"/>
  <c r="P60" i="13"/>
  <c r="N60" i="13"/>
  <c r="F60" i="13"/>
  <c r="C60" i="13"/>
  <c r="P59" i="13"/>
  <c r="N59" i="13"/>
  <c r="F59" i="13"/>
  <c r="C59" i="13"/>
  <c r="P58" i="13"/>
  <c r="N58" i="13"/>
  <c r="F58" i="13"/>
  <c r="C58" i="13"/>
  <c r="P57" i="13"/>
  <c r="N57" i="13"/>
  <c r="L57" i="13"/>
  <c r="I57" i="13"/>
  <c r="F57" i="13"/>
  <c r="C57" i="13"/>
  <c r="P56" i="13"/>
  <c r="N56" i="13"/>
  <c r="I56" i="13"/>
  <c r="F56" i="13"/>
  <c r="C56" i="13"/>
  <c r="T47" i="13"/>
  <c r="U47" i="13" s="1"/>
  <c r="Q47" i="13"/>
  <c r="P47" i="13"/>
  <c r="N47" i="13"/>
  <c r="M47" i="13"/>
  <c r="K47" i="13"/>
  <c r="I47" i="13"/>
  <c r="H47" i="13"/>
  <c r="F47" i="13"/>
  <c r="D47" i="13"/>
  <c r="C47" i="13"/>
  <c r="T46" i="13"/>
  <c r="U46" i="13" s="1"/>
  <c r="Q46" i="13"/>
  <c r="P46" i="13"/>
  <c r="N46" i="13"/>
  <c r="M46" i="13"/>
  <c r="K46" i="13"/>
  <c r="I46" i="13"/>
  <c r="H46" i="13"/>
  <c r="F46" i="13"/>
  <c r="D46" i="13"/>
  <c r="C46" i="13"/>
  <c r="T45" i="13"/>
  <c r="U45" i="13" s="1"/>
  <c r="Q45" i="13"/>
  <c r="R45" i="13" s="1"/>
  <c r="P45" i="13"/>
  <c r="N45" i="13"/>
  <c r="M45" i="13"/>
  <c r="K45" i="13"/>
  <c r="I45" i="13"/>
  <c r="H45" i="13"/>
  <c r="F45" i="13"/>
  <c r="D45" i="13"/>
  <c r="C45" i="13"/>
  <c r="T44" i="13"/>
  <c r="U44" i="13" s="1"/>
  <c r="Q44" i="13"/>
  <c r="R44" i="13" s="1"/>
  <c r="P44" i="13"/>
  <c r="N44" i="13"/>
  <c r="M44" i="13"/>
  <c r="K44" i="13"/>
  <c r="I44" i="13"/>
  <c r="H44" i="13"/>
  <c r="F44" i="13"/>
  <c r="D44" i="13"/>
  <c r="C44" i="13"/>
  <c r="T43" i="13"/>
  <c r="U43" i="13" s="1"/>
  <c r="Q43" i="13"/>
  <c r="P43" i="13"/>
  <c r="N43" i="13"/>
  <c r="M43" i="13"/>
  <c r="K43" i="13"/>
  <c r="I43" i="13"/>
  <c r="H43" i="13"/>
  <c r="F43" i="13"/>
  <c r="D43" i="13"/>
  <c r="C43" i="13"/>
  <c r="T42" i="13"/>
  <c r="U42" i="13" s="1"/>
  <c r="Q42" i="13"/>
  <c r="P42" i="13"/>
  <c r="N42" i="13"/>
  <c r="M42" i="13"/>
  <c r="K42" i="13"/>
  <c r="I42" i="13"/>
  <c r="H42" i="13"/>
  <c r="F42" i="13"/>
  <c r="D42" i="13"/>
  <c r="C42" i="13"/>
  <c r="T41" i="13"/>
  <c r="U41" i="13" s="1"/>
  <c r="Q41" i="13"/>
  <c r="P41" i="13"/>
  <c r="N41" i="13"/>
  <c r="M41" i="13"/>
  <c r="K41" i="13"/>
  <c r="I41" i="13"/>
  <c r="H41" i="13"/>
  <c r="F41" i="13"/>
  <c r="D41" i="13"/>
  <c r="C41" i="13"/>
  <c r="T40" i="13"/>
  <c r="Q40" i="13"/>
  <c r="P40" i="13"/>
  <c r="N40" i="13"/>
  <c r="M40" i="13"/>
  <c r="K40" i="13"/>
  <c r="I40" i="13"/>
  <c r="H40" i="13"/>
  <c r="F40" i="13"/>
  <c r="D40" i="13"/>
  <c r="C40" i="13"/>
  <c r="Y31" i="13"/>
  <c r="V31" i="13"/>
  <c r="T31" i="13"/>
  <c r="R31" i="13"/>
  <c r="Q31" i="13"/>
  <c r="O31" i="13"/>
  <c r="L31" i="13"/>
  <c r="K31" i="13"/>
  <c r="I31" i="13"/>
  <c r="F31" i="13"/>
  <c r="E31" i="13"/>
  <c r="C31" i="13"/>
  <c r="Y30" i="13"/>
  <c r="V30" i="13"/>
  <c r="T30" i="13"/>
  <c r="R30" i="13"/>
  <c r="Q30" i="13"/>
  <c r="O30" i="13"/>
  <c r="L30" i="13"/>
  <c r="K30" i="13"/>
  <c r="I30" i="13"/>
  <c r="F30" i="13"/>
  <c r="E30" i="13"/>
  <c r="C30" i="13"/>
  <c r="Y29" i="13"/>
  <c r="V29" i="13"/>
  <c r="T29" i="13"/>
  <c r="R29" i="13"/>
  <c r="Q29" i="13"/>
  <c r="O29" i="13"/>
  <c r="L29" i="13"/>
  <c r="K29" i="13"/>
  <c r="I29" i="13"/>
  <c r="F29" i="13"/>
  <c r="E29" i="13"/>
  <c r="C29" i="13"/>
  <c r="Y28" i="13"/>
  <c r="V28" i="13"/>
  <c r="T28" i="13"/>
  <c r="R28" i="13"/>
  <c r="Q28" i="13"/>
  <c r="O28" i="13"/>
  <c r="L28" i="13"/>
  <c r="K28" i="13"/>
  <c r="I28" i="13"/>
  <c r="F28" i="13"/>
  <c r="E28" i="13"/>
  <c r="C28" i="13"/>
  <c r="Y27" i="13"/>
  <c r="V27" i="13"/>
  <c r="T27" i="13"/>
  <c r="R27" i="13"/>
  <c r="Q27" i="13"/>
  <c r="O27" i="13"/>
  <c r="L27" i="13"/>
  <c r="K27" i="13"/>
  <c r="I27" i="13"/>
  <c r="F27" i="13"/>
  <c r="E27" i="13"/>
  <c r="C27" i="13"/>
  <c r="Y26" i="13"/>
  <c r="V26" i="13"/>
  <c r="T26" i="13"/>
  <c r="R26" i="13"/>
  <c r="Q26" i="13"/>
  <c r="O26" i="13"/>
  <c r="L26" i="13"/>
  <c r="K26" i="13"/>
  <c r="I26" i="13"/>
  <c r="F26" i="13"/>
  <c r="E26" i="13"/>
  <c r="C26" i="13"/>
  <c r="Y25" i="13"/>
  <c r="V25" i="13"/>
  <c r="T25" i="13"/>
  <c r="R25" i="13"/>
  <c r="Q25" i="13"/>
  <c r="O25" i="13"/>
  <c r="L25" i="13"/>
  <c r="K25" i="13"/>
  <c r="I25" i="13"/>
  <c r="F25" i="13"/>
  <c r="E25" i="13"/>
  <c r="C25" i="13"/>
  <c r="Y24" i="13"/>
  <c r="V24" i="13"/>
  <c r="T24" i="13"/>
  <c r="R24" i="13"/>
  <c r="Q24" i="13"/>
  <c r="Q32" i="13" s="1"/>
  <c r="O24" i="13"/>
  <c r="L24" i="13"/>
  <c r="K24" i="13"/>
  <c r="I24" i="13"/>
  <c r="F24" i="13"/>
  <c r="E24" i="13"/>
  <c r="C24" i="13"/>
  <c r="M15" i="13"/>
  <c r="K15" i="13"/>
  <c r="I15" i="13"/>
  <c r="F15" i="13"/>
  <c r="C15" i="13"/>
  <c r="M14" i="13"/>
  <c r="K14" i="13"/>
  <c r="I14" i="13"/>
  <c r="F14" i="13"/>
  <c r="C14" i="13"/>
  <c r="M13" i="13"/>
  <c r="K13" i="13"/>
  <c r="I13" i="13"/>
  <c r="F13" i="13"/>
  <c r="C13" i="13"/>
  <c r="M12" i="13"/>
  <c r="K12" i="13"/>
  <c r="I12" i="13"/>
  <c r="F12" i="13"/>
  <c r="C12" i="13"/>
  <c r="M11" i="13"/>
  <c r="K11" i="13"/>
  <c r="I11" i="13"/>
  <c r="F11" i="13"/>
  <c r="C11" i="13"/>
  <c r="M10" i="13"/>
  <c r="K10" i="13"/>
  <c r="I10" i="13"/>
  <c r="F10" i="13"/>
  <c r="C10" i="13"/>
  <c r="M9" i="13"/>
  <c r="K9" i="13"/>
  <c r="I9" i="13"/>
  <c r="F9" i="13"/>
  <c r="C9" i="13"/>
  <c r="M8" i="13"/>
  <c r="K8" i="13"/>
  <c r="K16" i="13" s="1"/>
  <c r="I8" i="13"/>
  <c r="F8" i="13"/>
  <c r="C8" i="13"/>
  <c r="C77" i="12"/>
  <c r="C76" i="12"/>
  <c r="C75" i="12"/>
  <c r="C74" i="12"/>
  <c r="C73" i="12"/>
  <c r="C72" i="12"/>
  <c r="C71" i="12"/>
  <c r="C70" i="12"/>
  <c r="P63" i="12"/>
  <c r="N63" i="12"/>
  <c r="I63" i="12"/>
  <c r="F63" i="12"/>
  <c r="C63" i="12"/>
  <c r="P62" i="12"/>
  <c r="N62" i="12"/>
  <c r="I62" i="12"/>
  <c r="C62" i="12"/>
  <c r="P61" i="12"/>
  <c r="N61" i="12"/>
  <c r="L61" i="12"/>
  <c r="I61" i="12"/>
  <c r="F61" i="12"/>
  <c r="C61" i="12"/>
  <c r="P60" i="12"/>
  <c r="N60" i="12"/>
  <c r="F60" i="12"/>
  <c r="C60" i="12"/>
  <c r="P59" i="12"/>
  <c r="N59" i="12"/>
  <c r="F59" i="12"/>
  <c r="C59" i="12"/>
  <c r="P58" i="12"/>
  <c r="N58" i="12"/>
  <c r="F58" i="12"/>
  <c r="C58" i="12"/>
  <c r="P57" i="12"/>
  <c r="N57" i="12"/>
  <c r="L57" i="12"/>
  <c r="I57" i="12"/>
  <c r="F57" i="12"/>
  <c r="C57" i="12"/>
  <c r="P56" i="12"/>
  <c r="N56" i="12"/>
  <c r="I56" i="12"/>
  <c r="F56" i="12"/>
  <c r="C56" i="12"/>
  <c r="T47" i="12"/>
  <c r="U47" i="12" s="1"/>
  <c r="Q47" i="12"/>
  <c r="P47" i="12"/>
  <c r="N47" i="12"/>
  <c r="M47" i="12"/>
  <c r="K47" i="12"/>
  <c r="I47" i="12"/>
  <c r="H47" i="12"/>
  <c r="F47" i="12"/>
  <c r="D47" i="12"/>
  <c r="C47" i="12"/>
  <c r="T46" i="12"/>
  <c r="U46" i="12" s="1"/>
  <c r="Q46" i="12"/>
  <c r="P46" i="12"/>
  <c r="N46" i="12"/>
  <c r="M46" i="12"/>
  <c r="K46" i="12"/>
  <c r="I46" i="12"/>
  <c r="H46" i="12"/>
  <c r="F46" i="12"/>
  <c r="D46" i="12"/>
  <c r="C46" i="12"/>
  <c r="T45" i="12"/>
  <c r="U45" i="12" s="1"/>
  <c r="Q45" i="12"/>
  <c r="R45" i="12" s="1"/>
  <c r="P45" i="12"/>
  <c r="N45" i="12"/>
  <c r="M45" i="12"/>
  <c r="K45" i="12"/>
  <c r="I45" i="12"/>
  <c r="H45" i="12"/>
  <c r="F45" i="12"/>
  <c r="D45" i="12"/>
  <c r="C45" i="12"/>
  <c r="T44" i="12"/>
  <c r="U44" i="12" s="1"/>
  <c r="Q44" i="12"/>
  <c r="P44" i="12"/>
  <c r="N44" i="12"/>
  <c r="M44" i="12"/>
  <c r="K44" i="12"/>
  <c r="I44" i="12"/>
  <c r="H44" i="12"/>
  <c r="F44" i="12"/>
  <c r="D44" i="12"/>
  <c r="C44" i="12"/>
  <c r="T43" i="12"/>
  <c r="U43" i="12" s="1"/>
  <c r="Q43" i="12"/>
  <c r="R43" i="12" s="1"/>
  <c r="P43" i="12"/>
  <c r="N43" i="12"/>
  <c r="M43" i="12"/>
  <c r="K43" i="12"/>
  <c r="I43" i="12"/>
  <c r="H43" i="12"/>
  <c r="F43" i="12"/>
  <c r="D43" i="12"/>
  <c r="C43" i="12"/>
  <c r="T42" i="12"/>
  <c r="U42" i="12" s="1"/>
  <c r="Q42" i="12"/>
  <c r="P42" i="12"/>
  <c r="N42" i="12"/>
  <c r="M42" i="12"/>
  <c r="K42" i="12"/>
  <c r="I42" i="12"/>
  <c r="H42" i="12"/>
  <c r="F42" i="12"/>
  <c r="D42" i="12"/>
  <c r="C42" i="12"/>
  <c r="T41" i="12"/>
  <c r="U41" i="12" s="1"/>
  <c r="Q41" i="12"/>
  <c r="P41" i="12"/>
  <c r="N41" i="12"/>
  <c r="M41" i="12"/>
  <c r="K41" i="12"/>
  <c r="I41" i="12"/>
  <c r="H41" i="12"/>
  <c r="F41" i="12"/>
  <c r="D41" i="12"/>
  <c r="C41" i="12"/>
  <c r="T40" i="12"/>
  <c r="Q40" i="12"/>
  <c r="P40" i="12"/>
  <c r="N40" i="12"/>
  <c r="M40" i="12"/>
  <c r="K40" i="12"/>
  <c r="I40" i="12"/>
  <c r="H40" i="12"/>
  <c r="F40" i="12"/>
  <c r="D40" i="12"/>
  <c r="C40" i="12"/>
  <c r="Y31" i="12"/>
  <c r="V31" i="12"/>
  <c r="T31" i="12"/>
  <c r="R31" i="12"/>
  <c r="Q31" i="12"/>
  <c r="O31" i="12"/>
  <c r="L31" i="12"/>
  <c r="K31" i="12"/>
  <c r="I31" i="12"/>
  <c r="F31" i="12"/>
  <c r="E31" i="12"/>
  <c r="C31" i="12"/>
  <c r="Y30" i="12"/>
  <c r="V30" i="12"/>
  <c r="T30" i="12"/>
  <c r="R30" i="12"/>
  <c r="Q30" i="12"/>
  <c r="O30" i="12"/>
  <c r="L30" i="12"/>
  <c r="K30" i="12"/>
  <c r="I30" i="12"/>
  <c r="F30" i="12"/>
  <c r="E30" i="12"/>
  <c r="C30" i="12"/>
  <c r="Y29" i="12"/>
  <c r="V29" i="12"/>
  <c r="T29" i="12"/>
  <c r="R29" i="12"/>
  <c r="Q29" i="12"/>
  <c r="O29" i="12"/>
  <c r="L29" i="12"/>
  <c r="K29" i="12"/>
  <c r="I29" i="12"/>
  <c r="F29" i="12"/>
  <c r="E29" i="12"/>
  <c r="C29" i="12"/>
  <c r="Y28" i="12"/>
  <c r="V28" i="12"/>
  <c r="T28" i="12"/>
  <c r="R28" i="12"/>
  <c r="Q28" i="12"/>
  <c r="O28" i="12"/>
  <c r="L28" i="12"/>
  <c r="K28" i="12"/>
  <c r="I28" i="12"/>
  <c r="F28" i="12"/>
  <c r="E28" i="12"/>
  <c r="C28" i="12"/>
  <c r="Y27" i="12"/>
  <c r="V27" i="12"/>
  <c r="T27" i="12"/>
  <c r="R27" i="12"/>
  <c r="Q27" i="12"/>
  <c r="O27" i="12"/>
  <c r="L27" i="12"/>
  <c r="K27" i="12"/>
  <c r="I27" i="12"/>
  <c r="F27" i="12"/>
  <c r="E27" i="12"/>
  <c r="C27" i="12"/>
  <c r="Y26" i="12"/>
  <c r="V26" i="12"/>
  <c r="T26" i="12"/>
  <c r="R26" i="12"/>
  <c r="Q26" i="12"/>
  <c r="O26" i="12"/>
  <c r="L26" i="12"/>
  <c r="K26" i="12"/>
  <c r="I26" i="12"/>
  <c r="F26" i="12"/>
  <c r="E26" i="12"/>
  <c r="C26" i="12"/>
  <c r="Y25" i="12"/>
  <c r="V25" i="12"/>
  <c r="T25" i="12"/>
  <c r="R25" i="12"/>
  <c r="Q25" i="12"/>
  <c r="O25" i="12"/>
  <c r="L25" i="12"/>
  <c r="K25" i="12"/>
  <c r="I25" i="12"/>
  <c r="F25" i="12"/>
  <c r="E25" i="12"/>
  <c r="C25" i="12"/>
  <c r="Y24" i="12"/>
  <c r="V24" i="12"/>
  <c r="T24" i="12"/>
  <c r="R24" i="12"/>
  <c r="Q24" i="12"/>
  <c r="O24" i="12"/>
  <c r="L24" i="12"/>
  <c r="K24" i="12"/>
  <c r="I24" i="12"/>
  <c r="F24" i="12"/>
  <c r="E24" i="12"/>
  <c r="C24" i="12"/>
  <c r="M15" i="12"/>
  <c r="K15" i="12"/>
  <c r="I15" i="12"/>
  <c r="F15" i="12"/>
  <c r="C15" i="12"/>
  <c r="M14" i="12"/>
  <c r="K14" i="12"/>
  <c r="I14" i="12"/>
  <c r="F14" i="12"/>
  <c r="C14" i="12"/>
  <c r="M13" i="12"/>
  <c r="K13" i="12"/>
  <c r="I13" i="12"/>
  <c r="F13" i="12"/>
  <c r="C13" i="12"/>
  <c r="M12" i="12"/>
  <c r="K12" i="12"/>
  <c r="I12" i="12"/>
  <c r="F12" i="12"/>
  <c r="C12" i="12"/>
  <c r="M11" i="12"/>
  <c r="K11" i="12"/>
  <c r="I11" i="12"/>
  <c r="F11" i="12"/>
  <c r="C11" i="12"/>
  <c r="M10" i="12"/>
  <c r="K10" i="12"/>
  <c r="I10" i="12"/>
  <c r="F10" i="12"/>
  <c r="C10" i="12"/>
  <c r="M9" i="12"/>
  <c r="K9" i="12"/>
  <c r="I9" i="12"/>
  <c r="F9" i="12"/>
  <c r="C9" i="12"/>
  <c r="M8" i="12"/>
  <c r="K8" i="12"/>
  <c r="K16" i="12" s="1"/>
  <c r="I8" i="12"/>
  <c r="F8" i="12"/>
  <c r="C8" i="12"/>
  <c r="C77" i="11"/>
  <c r="C76" i="11"/>
  <c r="C75" i="11"/>
  <c r="C74" i="11"/>
  <c r="C73" i="11"/>
  <c r="C72" i="11"/>
  <c r="C71" i="11"/>
  <c r="C70" i="11"/>
  <c r="P63" i="11"/>
  <c r="N63" i="11"/>
  <c r="I63" i="11"/>
  <c r="F63" i="11"/>
  <c r="C63" i="11"/>
  <c r="P62" i="11"/>
  <c r="N62" i="11"/>
  <c r="I62" i="11"/>
  <c r="C62" i="11"/>
  <c r="P61" i="11"/>
  <c r="N61" i="11"/>
  <c r="L61" i="11"/>
  <c r="I61" i="11"/>
  <c r="F61" i="11"/>
  <c r="C61" i="11"/>
  <c r="P60" i="11"/>
  <c r="N60" i="11"/>
  <c r="F60" i="11"/>
  <c r="C60" i="11"/>
  <c r="P59" i="11"/>
  <c r="N59" i="11"/>
  <c r="F59" i="11"/>
  <c r="C59" i="11"/>
  <c r="P58" i="11"/>
  <c r="N58" i="11"/>
  <c r="F58" i="11"/>
  <c r="C58" i="11"/>
  <c r="P57" i="11"/>
  <c r="N57" i="11"/>
  <c r="L57" i="11"/>
  <c r="I57" i="11"/>
  <c r="F57" i="11"/>
  <c r="C57" i="11"/>
  <c r="P56" i="11"/>
  <c r="N56" i="11"/>
  <c r="I56" i="11"/>
  <c r="F56" i="11"/>
  <c r="C56" i="11"/>
  <c r="T47" i="11"/>
  <c r="U47" i="11" s="1"/>
  <c r="Q47" i="11"/>
  <c r="P47" i="11"/>
  <c r="N47" i="11"/>
  <c r="M47" i="11"/>
  <c r="K47" i="11"/>
  <c r="I47" i="11"/>
  <c r="H47" i="11"/>
  <c r="F47" i="11"/>
  <c r="D47" i="11"/>
  <c r="C47" i="11"/>
  <c r="T46" i="11"/>
  <c r="U46" i="11" s="1"/>
  <c r="Q46" i="11"/>
  <c r="P46" i="11"/>
  <c r="N46" i="11"/>
  <c r="M46" i="11"/>
  <c r="K46" i="11"/>
  <c r="I46" i="11"/>
  <c r="H46" i="11"/>
  <c r="F46" i="11"/>
  <c r="D46" i="11"/>
  <c r="C46" i="11"/>
  <c r="T45" i="11"/>
  <c r="U45" i="11" s="1"/>
  <c r="Q45" i="11"/>
  <c r="P45" i="11"/>
  <c r="N45" i="11"/>
  <c r="M45" i="11"/>
  <c r="K45" i="11"/>
  <c r="I45" i="11"/>
  <c r="H45" i="11"/>
  <c r="F45" i="11"/>
  <c r="D45" i="11"/>
  <c r="C45" i="11"/>
  <c r="T44" i="11"/>
  <c r="U44" i="11" s="1"/>
  <c r="Q44" i="11"/>
  <c r="R44" i="11" s="1"/>
  <c r="P44" i="11"/>
  <c r="N44" i="11"/>
  <c r="M44" i="11"/>
  <c r="K44" i="11"/>
  <c r="I44" i="11"/>
  <c r="H44" i="11"/>
  <c r="F44" i="11"/>
  <c r="D44" i="11"/>
  <c r="C44" i="11"/>
  <c r="T43" i="11"/>
  <c r="Q43" i="11"/>
  <c r="P43" i="11"/>
  <c r="N43" i="11"/>
  <c r="M43" i="11"/>
  <c r="K43" i="11"/>
  <c r="I43" i="11"/>
  <c r="H43" i="11"/>
  <c r="F43" i="11"/>
  <c r="D43" i="11"/>
  <c r="C43" i="11"/>
  <c r="T42" i="11"/>
  <c r="U42" i="11" s="1"/>
  <c r="Q42" i="11"/>
  <c r="R42" i="11" s="1"/>
  <c r="P42" i="11"/>
  <c r="N42" i="11"/>
  <c r="M42" i="11"/>
  <c r="K42" i="11"/>
  <c r="I42" i="11"/>
  <c r="H42" i="11"/>
  <c r="F42" i="11"/>
  <c r="D42" i="11"/>
  <c r="C42" i="11"/>
  <c r="T41" i="11"/>
  <c r="U41" i="11" s="1"/>
  <c r="Q41" i="11"/>
  <c r="P41" i="11"/>
  <c r="N41" i="11"/>
  <c r="M41" i="11"/>
  <c r="K41" i="11"/>
  <c r="I41" i="11"/>
  <c r="H41" i="11"/>
  <c r="F41" i="11"/>
  <c r="D41" i="11"/>
  <c r="C41" i="11"/>
  <c r="T40" i="11"/>
  <c r="Q40" i="11"/>
  <c r="P40" i="11"/>
  <c r="N40" i="11"/>
  <c r="M40" i="11"/>
  <c r="K40" i="11"/>
  <c r="I40" i="11"/>
  <c r="H40" i="11"/>
  <c r="F40" i="11"/>
  <c r="D40" i="11"/>
  <c r="C40" i="11"/>
  <c r="Y31" i="11"/>
  <c r="V31" i="11"/>
  <c r="T31" i="11"/>
  <c r="R31" i="11"/>
  <c r="Q31" i="11"/>
  <c r="O31" i="11"/>
  <c r="L31" i="11"/>
  <c r="K31" i="11"/>
  <c r="I31" i="11"/>
  <c r="F31" i="11"/>
  <c r="E31" i="11"/>
  <c r="C31" i="11"/>
  <c r="Y30" i="11"/>
  <c r="V30" i="11"/>
  <c r="T30" i="11"/>
  <c r="R30" i="11"/>
  <c r="Q30" i="11"/>
  <c r="O30" i="11"/>
  <c r="L30" i="11"/>
  <c r="K30" i="11"/>
  <c r="I30" i="11"/>
  <c r="F30" i="11"/>
  <c r="E30" i="11"/>
  <c r="C30" i="11"/>
  <c r="Y29" i="11"/>
  <c r="V29" i="11"/>
  <c r="T29" i="11"/>
  <c r="R29" i="11"/>
  <c r="Q29" i="11"/>
  <c r="O29" i="11"/>
  <c r="L29" i="11"/>
  <c r="K29" i="11"/>
  <c r="I29" i="11"/>
  <c r="F29" i="11"/>
  <c r="E29" i="11"/>
  <c r="C29" i="11"/>
  <c r="Y28" i="11"/>
  <c r="V28" i="11"/>
  <c r="T28" i="11"/>
  <c r="R28" i="11"/>
  <c r="Q28" i="11"/>
  <c r="O28" i="11"/>
  <c r="L28" i="11"/>
  <c r="K28" i="11"/>
  <c r="I28" i="11"/>
  <c r="F28" i="11"/>
  <c r="E28" i="11"/>
  <c r="C28" i="11"/>
  <c r="Y27" i="11"/>
  <c r="V27" i="11"/>
  <c r="T27" i="11"/>
  <c r="R27" i="11"/>
  <c r="Q27" i="11"/>
  <c r="O27" i="11"/>
  <c r="L27" i="11"/>
  <c r="K27" i="11"/>
  <c r="I27" i="11"/>
  <c r="F27" i="11"/>
  <c r="E27" i="11"/>
  <c r="C27" i="11"/>
  <c r="Y26" i="11"/>
  <c r="V26" i="11"/>
  <c r="T26" i="11"/>
  <c r="R26" i="11"/>
  <c r="Q26" i="11"/>
  <c r="O26" i="11"/>
  <c r="L26" i="11"/>
  <c r="K26" i="11"/>
  <c r="I26" i="11"/>
  <c r="F26" i="11"/>
  <c r="E26" i="11"/>
  <c r="C26" i="11"/>
  <c r="Y25" i="11"/>
  <c r="V25" i="11"/>
  <c r="T25" i="11"/>
  <c r="R25" i="11"/>
  <c r="Q25" i="11"/>
  <c r="O25" i="11"/>
  <c r="L25" i="11"/>
  <c r="K25" i="11"/>
  <c r="I25" i="11"/>
  <c r="F25" i="11"/>
  <c r="E25" i="11"/>
  <c r="C25" i="11"/>
  <c r="Y24" i="11"/>
  <c r="V24" i="11"/>
  <c r="T24" i="11"/>
  <c r="R24" i="11"/>
  <c r="Q24" i="11"/>
  <c r="O24" i="11"/>
  <c r="L24" i="11"/>
  <c r="K24" i="11"/>
  <c r="I24" i="11"/>
  <c r="F24" i="11"/>
  <c r="E24" i="11"/>
  <c r="C24" i="11"/>
  <c r="M15" i="11"/>
  <c r="K15" i="11"/>
  <c r="I15" i="11"/>
  <c r="F15" i="11"/>
  <c r="C15" i="11"/>
  <c r="M14" i="11"/>
  <c r="K14" i="11"/>
  <c r="I14" i="11"/>
  <c r="F14" i="11"/>
  <c r="C14" i="11"/>
  <c r="M13" i="11"/>
  <c r="K13" i="11"/>
  <c r="I13" i="11"/>
  <c r="F13" i="11"/>
  <c r="C13" i="11"/>
  <c r="M12" i="11"/>
  <c r="K12" i="11"/>
  <c r="I12" i="11"/>
  <c r="F12" i="11"/>
  <c r="C12" i="11"/>
  <c r="M11" i="11"/>
  <c r="K11" i="11"/>
  <c r="I11" i="11"/>
  <c r="F11" i="11"/>
  <c r="C11" i="11"/>
  <c r="M10" i="11"/>
  <c r="K10" i="11"/>
  <c r="I10" i="11"/>
  <c r="F10" i="11"/>
  <c r="C10" i="11"/>
  <c r="M9" i="11"/>
  <c r="K9" i="11"/>
  <c r="I9" i="11"/>
  <c r="F9" i="11"/>
  <c r="C9" i="11"/>
  <c r="M8" i="11"/>
  <c r="K8" i="11"/>
  <c r="I8" i="11"/>
  <c r="F8" i="11"/>
  <c r="C8" i="11"/>
  <c r="M16" i="12" l="1"/>
  <c r="M16" i="13"/>
  <c r="N64" i="13"/>
  <c r="N64" i="12"/>
  <c r="P64" i="13"/>
  <c r="P64" i="12"/>
  <c r="M16" i="11"/>
  <c r="K16" i="11"/>
  <c r="P64" i="11"/>
  <c r="N64" i="11"/>
  <c r="W26" i="13"/>
  <c r="W30" i="13"/>
  <c r="W28" i="13"/>
  <c r="W27" i="13"/>
  <c r="W29" i="13"/>
  <c r="W31" i="13"/>
  <c r="W25" i="12"/>
  <c r="W30" i="12"/>
  <c r="W27" i="12"/>
  <c r="W31" i="12"/>
  <c r="W26" i="12"/>
  <c r="W29" i="12"/>
  <c r="W28" i="12"/>
  <c r="W31" i="11"/>
  <c r="W25" i="11"/>
  <c r="W29" i="11"/>
  <c r="W27" i="11"/>
  <c r="W30" i="11"/>
  <c r="W26" i="11"/>
  <c r="W28" i="11"/>
  <c r="R48" i="14"/>
  <c r="R48" i="16"/>
  <c r="R48" i="15"/>
  <c r="F48" i="13"/>
  <c r="P48" i="11"/>
  <c r="K48" i="11"/>
  <c r="P48" i="13"/>
  <c r="K48" i="13"/>
  <c r="P48" i="12"/>
  <c r="K48" i="12"/>
  <c r="F48" i="12"/>
  <c r="F48" i="11"/>
  <c r="U40" i="13"/>
  <c r="U48" i="13" s="1"/>
  <c r="T48" i="13"/>
  <c r="U40" i="12"/>
  <c r="U48" i="12" s="1"/>
  <c r="T48" i="12"/>
  <c r="U40" i="11"/>
  <c r="T48" i="11"/>
  <c r="R46" i="13"/>
  <c r="R46" i="12"/>
  <c r="R43" i="13"/>
  <c r="M48" i="13"/>
  <c r="H48" i="13"/>
  <c r="C48" i="13"/>
  <c r="M48" i="12"/>
  <c r="H48" i="12"/>
  <c r="C48" i="12"/>
  <c r="R42" i="12"/>
  <c r="C48" i="11"/>
  <c r="M48" i="11"/>
  <c r="H48" i="11"/>
  <c r="Q48" i="13"/>
  <c r="Q48" i="12"/>
  <c r="Q48" i="11"/>
  <c r="Q32" i="12"/>
  <c r="E32" i="11"/>
  <c r="V32" i="12"/>
  <c r="W32" i="16"/>
  <c r="W32" i="15"/>
  <c r="Y32" i="13"/>
  <c r="K32" i="13"/>
  <c r="W24" i="13"/>
  <c r="V32" i="13"/>
  <c r="E32" i="13"/>
  <c r="T32" i="13"/>
  <c r="Y32" i="12"/>
  <c r="T32" i="12"/>
  <c r="K32" i="12"/>
  <c r="E32" i="12"/>
  <c r="Q32" i="11"/>
  <c r="K32" i="11"/>
  <c r="Y32" i="11"/>
  <c r="V32" i="11"/>
  <c r="T32" i="11"/>
  <c r="R41" i="13"/>
  <c r="W25" i="13"/>
  <c r="R40" i="13"/>
  <c r="R47" i="13"/>
  <c r="R42" i="13"/>
  <c r="R41" i="12"/>
  <c r="R40" i="12"/>
  <c r="W24" i="12"/>
  <c r="R47" i="12"/>
  <c r="R44" i="12"/>
  <c r="R46" i="11"/>
  <c r="R40" i="11"/>
  <c r="R43" i="11"/>
  <c r="R41" i="11"/>
  <c r="U43" i="11"/>
  <c r="R45" i="11"/>
  <c r="W24" i="11"/>
  <c r="R47" i="11"/>
  <c r="W32" i="11" l="1"/>
  <c r="W32" i="12"/>
  <c r="U48" i="11"/>
  <c r="R48" i="12"/>
  <c r="R48" i="13"/>
  <c r="R48" i="11"/>
  <c r="W32" i="13"/>
  <c r="C71" i="9" l="1"/>
  <c r="F43" i="8"/>
  <c r="K41" i="8"/>
  <c r="Q40" i="7"/>
  <c r="N40" i="7"/>
  <c r="P40" i="7"/>
  <c r="M40" i="7"/>
  <c r="K40" i="7"/>
  <c r="I40" i="7"/>
  <c r="H40" i="7"/>
  <c r="D40" i="7"/>
  <c r="F40" i="7"/>
  <c r="C40" i="7"/>
  <c r="Q40" i="9"/>
  <c r="R40" i="9"/>
  <c r="P40" i="9"/>
  <c r="M40" i="9"/>
  <c r="K40" i="9"/>
  <c r="I40" i="9"/>
  <c r="H40" i="9"/>
  <c r="F40" i="9"/>
  <c r="D40" i="9"/>
  <c r="C40" i="9"/>
  <c r="K42" i="8"/>
  <c r="K43" i="8"/>
  <c r="K44" i="8"/>
  <c r="K45" i="8"/>
  <c r="K46" i="8"/>
  <c r="K47" i="8"/>
  <c r="K40" i="8"/>
  <c r="R40" i="7" l="1"/>
  <c r="K48" i="8"/>
  <c r="I57" i="8"/>
  <c r="B78" i="9" l="1"/>
  <c r="C77" i="9"/>
  <c r="C76" i="9"/>
  <c r="C75" i="9"/>
  <c r="C74" i="9"/>
  <c r="C73" i="9"/>
  <c r="C72" i="9"/>
  <c r="C70" i="9"/>
  <c r="M64" i="9"/>
  <c r="K64" i="9"/>
  <c r="J64" i="9"/>
  <c r="H64" i="9"/>
  <c r="G64" i="9"/>
  <c r="E64" i="9"/>
  <c r="D64" i="9"/>
  <c r="B64" i="9"/>
  <c r="P63" i="9"/>
  <c r="N63" i="9"/>
  <c r="I63" i="9"/>
  <c r="F63" i="9"/>
  <c r="C63" i="9"/>
  <c r="P62" i="9"/>
  <c r="N62" i="9"/>
  <c r="I62" i="9"/>
  <c r="F62" i="9"/>
  <c r="C62" i="9"/>
  <c r="P61" i="9"/>
  <c r="N61" i="9"/>
  <c r="L61" i="9"/>
  <c r="I61" i="9"/>
  <c r="F61" i="9"/>
  <c r="C61" i="9"/>
  <c r="P60" i="9"/>
  <c r="N60" i="9"/>
  <c r="F60" i="9"/>
  <c r="C60" i="9"/>
  <c r="P59" i="9"/>
  <c r="N59" i="9"/>
  <c r="F59" i="9"/>
  <c r="C59" i="9"/>
  <c r="P58" i="9"/>
  <c r="N58" i="9"/>
  <c r="F58" i="9"/>
  <c r="C58" i="9"/>
  <c r="P57" i="9"/>
  <c r="N57" i="9"/>
  <c r="L57" i="9"/>
  <c r="I57" i="9"/>
  <c r="F57" i="9"/>
  <c r="C57" i="9"/>
  <c r="P56" i="9"/>
  <c r="N56" i="9"/>
  <c r="I56" i="9"/>
  <c r="F56" i="9"/>
  <c r="C56" i="9"/>
  <c r="O48" i="9"/>
  <c r="L48" i="9"/>
  <c r="J48" i="9"/>
  <c r="G48" i="9"/>
  <c r="E48" i="9"/>
  <c r="B48" i="9"/>
  <c r="T47" i="9"/>
  <c r="U47" i="9" s="1"/>
  <c r="Q47" i="9"/>
  <c r="P47" i="9"/>
  <c r="N47" i="9"/>
  <c r="M47" i="9"/>
  <c r="K47" i="9"/>
  <c r="I47" i="9"/>
  <c r="H47" i="9"/>
  <c r="F47" i="9"/>
  <c r="D47" i="9"/>
  <c r="C47" i="9"/>
  <c r="T46" i="9"/>
  <c r="U46" i="9" s="1"/>
  <c r="Q46" i="9"/>
  <c r="P46" i="9"/>
  <c r="N46" i="9"/>
  <c r="M46" i="9"/>
  <c r="K46" i="9"/>
  <c r="I46" i="9"/>
  <c r="H46" i="9"/>
  <c r="F46" i="9"/>
  <c r="D46" i="9"/>
  <c r="C46" i="9"/>
  <c r="T45" i="9"/>
  <c r="U45" i="9" s="1"/>
  <c r="Q45" i="9"/>
  <c r="R45" i="9" s="1"/>
  <c r="P45" i="9"/>
  <c r="N45" i="9"/>
  <c r="M45" i="9"/>
  <c r="K45" i="9"/>
  <c r="I45" i="9"/>
  <c r="H45" i="9"/>
  <c r="F45" i="9"/>
  <c r="D45" i="9"/>
  <c r="C45" i="9"/>
  <c r="T44" i="9"/>
  <c r="U44" i="9" s="1"/>
  <c r="Q44" i="9"/>
  <c r="R44" i="9" s="1"/>
  <c r="P44" i="9"/>
  <c r="N44" i="9"/>
  <c r="M44" i="9"/>
  <c r="K44" i="9"/>
  <c r="I44" i="9"/>
  <c r="H44" i="9"/>
  <c r="F44" i="9"/>
  <c r="D44" i="9"/>
  <c r="C44" i="9"/>
  <c r="T43" i="9"/>
  <c r="U43" i="9" s="1"/>
  <c r="Q43" i="9"/>
  <c r="P43" i="9"/>
  <c r="N43" i="9"/>
  <c r="M43" i="9"/>
  <c r="K43" i="9"/>
  <c r="I43" i="9"/>
  <c r="H43" i="9"/>
  <c r="F43" i="9"/>
  <c r="D43" i="9"/>
  <c r="C43" i="9"/>
  <c r="T42" i="9"/>
  <c r="U42" i="9" s="1"/>
  <c r="Q42" i="9"/>
  <c r="R42" i="9" s="1"/>
  <c r="P42" i="9"/>
  <c r="N42" i="9"/>
  <c r="M42" i="9"/>
  <c r="K42" i="9"/>
  <c r="I42" i="9"/>
  <c r="H42" i="9"/>
  <c r="F42" i="9"/>
  <c r="D42" i="9"/>
  <c r="C42" i="9"/>
  <c r="T41" i="9"/>
  <c r="U41" i="9" s="1"/>
  <c r="Q41" i="9"/>
  <c r="P41" i="9"/>
  <c r="N41" i="9"/>
  <c r="M41" i="9"/>
  <c r="K41" i="9"/>
  <c r="I41" i="9"/>
  <c r="H41" i="9"/>
  <c r="F41" i="9"/>
  <c r="D41" i="9"/>
  <c r="C41" i="9"/>
  <c r="T40" i="9"/>
  <c r="U40" i="9" s="1"/>
  <c r="N40" i="9"/>
  <c r="S32" i="9"/>
  <c r="P32" i="9"/>
  <c r="N32" i="9"/>
  <c r="J32" i="9"/>
  <c r="H32" i="9"/>
  <c r="G32" i="9"/>
  <c r="D32" i="9"/>
  <c r="B32" i="9"/>
  <c r="Y31" i="9"/>
  <c r="V31" i="9"/>
  <c r="T31" i="9"/>
  <c r="R31" i="9"/>
  <c r="Q31" i="9"/>
  <c r="O31" i="9"/>
  <c r="L31" i="9"/>
  <c r="K31" i="9"/>
  <c r="I31" i="9"/>
  <c r="F31" i="9"/>
  <c r="E31" i="9"/>
  <c r="C31" i="9"/>
  <c r="Y30" i="9"/>
  <c r="V30" i="9"/>
  <c r="T30" i="9"/>
  <c r="R30" i="9"/>
  <c r="Q30" i="9"/>
  <c r="O30" i="9"/>
  <c r="L30" i="9"/>
  <c r="K30" i="9"/>
  <c r="I30" i="9"/>
  <c r="F30" i="9"/>
  <c r="E30" i="9"/>
  <c r="C30" i="9"/>
  <c r="Y29" i="9"/>
  <c r="V29" i="9"/>
  <c r="T29" i="9"/>
  <c r="R29" i="9"/>
  <c r="Q29" i="9"/>
  <c r="O29" i="9"/>
  <c r="L29" i="9"/>
  <c r="K29" i="9"/>
  <c r="I29" i="9"/>
  <c r="F29" i="9"/>
  <c r="E29" i="9"/>
  <c r="C29" i="9"/>
  <c r="Y28" i="9"/>
  <c r="V28" i="9"/>
  <c r="T28" i="9"/>
  <c r="R28" i="9"/>
  <c r="Q28" i="9"/>
  <c r="O28" i="9"/>
  <c r="L28" i="9"/>
  <c r="K28" i="9"/>
  <c r="I28" i="9"/>
  <c r="F28" i="9"/>
  <c r="E28" i="9"/>
  <c r="C28" i="9"/>
  <c r="Y27" i="9"/>
  <c r="V27" i="9"/>
  <c r="T27" i="9"/>
  <c r="R27" i="9"/>
  <c r="Q27" i="9"/>
  <c r="O27" i="9"/>
  <c r="L27" i="9"/>
  <c r="K27" i="9"/>
  <c r="I27" i="9"/>
  <c r="F27" i="9"/>
  <c r="E27" i="9"/>
  <c r="C27" i="9"/>
  <c r="Y26" i="9"/>
  <c r="V26" i="9"/>
  <c r="T26" i="9"/>
  <c r="R26" i="9"/>
  <c r="Q26" i="9"/>
  <c r="O26" i="9"/>
  <c r="L26" i="9"/>
  <c r="K26" i="9"/>
  <c r="I26" i="9"/>
  <c r="F26" i="9"/>
  <c r="E26" i="9"/>
  <c r="C26" i="9"/>
  <c r="Y25" i="9"/>
  <c r="V25" i="9"/>
  <c r="T25" i="9"/>
  <c r="R25" i="9"/>
  <c r="Q25" i="9"/>
  <c r="O25" i="9"/>
  <c r="L25" i="9"/>
  <c r="K25" i="9"/>
  <c r="I25" i="9"/>
  <c r="F25" i="9"/>
  <c r="E25" i="9"/>
  <c r="C25" i="9"/>
  <c r="Y24" i="9"/>
  <c r="V24" i="9"/>
  <c r="T24" i="9"/>
  <c r="R24" i="9"/>
  <c r="Q24" i="9"/>
  <c r="O24" i="9"/>
  <c r="L24" i="9"/>
  <c r="K24" i="9"/>
  <c r="I24" i="9"/>
  <c r="E24" i="9"/>
  <c r="C24" i="9"/>
  <c r="J16" i="9"/>
  <c r="H16" i="9"/>
  <c r="G16" i="9"/>
  <c r="E16" i="9"/>
  <c r="D16" i="9"/>
  <c r="B16" i="9"/>
  <c r="M15" i="9"/>
  <c r="K15" i="9"/>
  <c r="I15" i="9"/>
  <c r="F15" i="9"/>
  <c r="C15" i="9"/>
  <c r="M14" i="9"/>
  <c r="K14" i="9"/>
  <c r="I14" i="9"/>
  <c r="F14" i="9"/>
  <c r="C14" i="9"/>
  <c r="M13" i="9"/>
  <c r="K13" i="9"/>
  <c r="I13" i="9"/>
  <c r="F13" i="9"/>
  <c r="C13" i="9"/>
  <c r="M12" i="9"/>
  <c r="K12" i="9"/>
  <c r="I12" i="9"/>
  <c r="F12" i="9"/>
  <c r="C12" i="9"/>
  <c r="M11" i="9"/>
  <c r="K11" i="9"/>
  <c r="I11" i="9"/>
  <c r="F11" i="9"/>
  <c r="C11" i="9"/>
  <c r="M10" i="9"/>
  <c r="K10" i="9"/>
  <c r="I10" i="9"/>
  <c r="F10" i="9"/>
  <c r="C10" i="9"/>
  <c r="M9" i="9"/>
  <c r="K9" i="9"/>
  <c r="I9" i="9"/>
  <c r="F9" i="9"/>
  <c r="C9" i="9"/>
  <c r="M8" i="9"/>
  <c r="K8" i="9"/>
  <c r="I8" i="9"/>
  <c r="F8" i="9"/>
  <c r="C8" i="9"/>
  <c r="P41" i="7"/>
  <c r="K41" i="7"/>
  <c r="K42" i="7"/>
  <c r="K43" i="7"/>
  <c r="K44" i="7"/>
  <c r="K45" i="7"/>
  <c r="K46" i="7"/>
  <c r="K47" i="7"/>
  <c r="P47" i="7"/>
  <c r="W25" i="9" l="1"/>
  <c r="W27" i="9"/>
  <c r="W29" i="9"/>
  <c r="W24" i="9"/>
  <c r="W32" i="9" s="1"/>
  <c r="W26" i="9"/>
  <c r="W28" i="9"/>
  <c r="W30" i="9"/>
  <c r="C48" i="9"/>
  <c r="W31" i="9"/>
  <c r="K48" i="7"/>
  <c r="H48" i="9"/>
  <c r="Q32" i="9"/>
  <c r="P64" i="9"/>
  <c r="N64" i="9"/>
  <c r="P48" i="9"/>
  <c r="M48" i="9"/>
  <c r="K48" i="9"/>
  <c r="R43" i="9"/>
  <c r="F48" i="9"/>
  <c r="R46" i="9"/>
  <c r="R47" i="9"/>
  <c r="K32" i="9"/>
  <c r="Y32" i="9"/>
  <c r="E32" i="9"/>
  <c r="V32" i="9"/>
  <c r="M16" i="9"/>
  <c r="K16" i="9"/>
  <c r="U48" i="9"/>
  <c r="R41" i="9"/>
  <c r="Q48" i="9"/>
  <c r="T48" i="9"/>
  <c r="T32" i="9"/>
  <c r="C77" i="7"/>
  <c r="C76" i="7"/>
  <c r="C75" i="7"/>
  <c r="C74" i="7"/>
  <c r="C73" i="7"/>
  <c r="C72" i="7"/>
  <c r="C71" i="7"/>
  <c r="C70" i="7"/>
  <c r="P63" i="7"/>
  <c r="N63" i="7"/>
  <c r="I63" i="7"/>
  <c r="F63" i="7"/>
  <c r="C63" i="7"/>
  <c r="P62" i="7"/>
  <c r="N62" i="7"/>
  <c r="I62" i="7"/>
  <c r="C62" i="7"/>
  <c r="P61" i="7"/>
  <c r="N61" i="7"/>
  <c r="L61" i="7"/>
  <c r="I61" i="7"/>
  <c r="F61" i="7"/>
  <c r="C61" i="7"/>
  <c r="P60" i="7"/>
  <c r="N60" i="7"/>
  <c r="F60" i="7"/>
  <c r="C60" i="7"/>
  <c r="P59" i="7"/>
  <c r="N59" i="7"/>
  <c r="F59" i="7"/>
  <c r="C59" i="7"/>
  <c r="P58" i="7"/>
  <c r="N58" i="7"/>
  <c r="F58" i="7"/>
  <c r="C58" i="7"/>
  <c r="P57" i="7"/>
  <c r="N57" i="7"/>
  <c r="L57" i="7"/>
  <c r="I57" i="7"/>
  <c r="F57" i="7"/>
  <c r="C57" i="7"/>
  <c r="P56" i="7"/>
  <c r="N56" i="7"/>
  <c r="N64" i="7" s="1"/>
  <c r="I56" i="7"/>
  <c r="F56" i="7"/>
  <c r="C56" i="7"/>
  <c r="T47" i="7"/>
  <c r="U47" i="7" s="1"/>
  <c r="Q47" i="7"/>
  <c r="R47" i="7" s="1"/>
  <c r="N47" i="7"/>
  <c r="M47" i="7"/>
  <c r="I47" i="7"/>
  <c r="H47" i="7"/>
  <c r="F47" i="7"/>
  <c r="D47" i="7"/>
  <c r="C47" i="7"/>
  <c r="T46" i="7"/>
  <c r="U46" i="7" s="1"/>
  <c r="Q46" i="7"/>
  <c r="R46" i="7" s="1"/>
  <c r="P46" i="7"/>
  <c r="N46" i="7"/>
  <c r="M46" i="7"/>
  <c r="I46" i="7"/>
  <c r="H46" i="7"/>
  <c r="F46" i="7"/>
  <c r="D46" i="7"/>
  <c r="C46" i="7"/>
  <c r="T45" i="7"/>
  <c r="U45" i="7" s="1"/>
  <c r="Q45" i="7"/>
  <c r="R45" i="7" s="1"/>
  <c r="P45" i="7"/>
  <c r="N45" i="7"/>
  <c r="M45" i="7"/>
  <c r="I45" i="7"/>
  <c r="H45" i="7"/>
  <c r="F45" i="7"/>
  <c r="D45" i="7"/>
  <c r="C45" i="7"/>
  <c r="T44" i="7"/>
  <c r="U44" i="7" s="1"/>
  <c r="Q44" i="7"/>
  <c r="P44" i="7"/>
  <c r="N44" i="7"/>
  <c r="M44" i="7"/>
  <c r="I44" i="7"/>
  <c r="H44" i="7"/>
  <c r="F44" i="7"/>
  <c r="D44" i="7"/>
  <c r="C44" i="7"/>
  <c r="T43" i="7"/>
  <c r="U43" i="7" s="1"/>
  <c r="Q43" i="7"/>
  <c r="R43" i="7" s="1"/>
  <c r="P43" i="7"/>
  <c r="N43" i="7"/>
  <c r="M43" i="7"/>
  <c r="I43" i="7"/>
  <c r="H43" i="7"/>
  <c r="F43" i="7"/>
  <c r="D43" i="7"/>
  <c r="C43" i="7"/>
  <c r="T42" i="7"/>
  <c r="U42" i="7" s="1"/>
  <c r="Q42" i="7"/>
  <c r="P42" i="7"/>
  <c r="P48" i="7" s="1"/>
  <c r="N42" i="7"/>
  <c r="M42" i="7"/>
  <c r="I42" i="7"/>
  <c r="H42" i="7"/>
  <c r="F42" i="7"/>
  <c r="D42" i="7"/>
  <c r="C42" i="7"/>
  <c r="T41" i="7"/>
  <c r="U41" i="7" s="1"/>
  <c r="Q41" i="7"/>
  <c r="N41" i="7"/>
  <c r="M41" i="7"/>
  <c r="I41" i="7"/>
  <c r="H41" i="7"/>
  <c r="F41" i="7"/>
  <c r="F48" i="7" s="1"/>
  <c r="D41" i="7"/>
  <c r="C41" i="7"/>
  <c r="T40" i="7"/>
  <c r="Y31" i="7"/>
  <c r="V31" i="7"/>
  <c r="W31" i="7" s="1"/>
  <c r="T31" i="7"/>
  <c r="R31" i="7"/>
  <c r="Q31" i="7"/>
  <c r="O31" i="7"/>
  <c r="L31" i="7"/>
  <c r="K31" i="7"/>
  <c r="I31" i="7"/>
  <c r="F31" i="7"/>
  <c r="E31" i="7"/>
  <c r="C31" i="7"/>
  <c r="Y30" i="7"/>
  <c r="V30" i="7"/>
  <c r="W30" i="7" s="1"/>
  <c r="T30" i="7"/>
  <c r="R30" i="7"/>
  <c r="Q30" i="7"/>
  <c r="O30" i="7"/>
  <c r="L30" i="7"/>
  <c r="K30" i="7"/>
  <c r="I30" i="7"/>
  <c r="F30" i="7"/>
  <c r="E30" i="7"/>
  <c r="C30" i="7"/>
  <c r="Y29" i="7"/>
  <c r="V29" i="7"/>
  <c r="W29" i="7" s="1"/>
  <c r="T29" i="7"/>
  <c r="R29" i="7"/>
  <c r="Q29" i="7"/>
  <c r="O29" i="7"/>
  <c r="L29" i="7"/>
  <c r="K29" i="7"/>
  <c r="I29" i="7"/>
  <c r="F29" i="7"/>
  <c r="E29" i="7"/>
  <c r="C29" i="7"/>
  <c r="Y28" i="7"/>
  <c r="V28" i="7"/>
  <c r="W28" i="7" s="1"/>
  <c r="T28" i="7"/>
  <c r="R28" i="7"/>
  <c r="Q28" i="7"/>
  <c r="O28" i="7"/>
  <c r="L28" i="7"/>
  <c r="K28" i="7"/>
  <c r="I28" i="7"/>
  <c r="F28" i="7"/>
  <c r="E28" i="7"/>
  <c r="C28" i="7"/>
  <c r="Y27" i="7"/>
  <c r="V27" i="7"/>
  <c r="W27" i="7" s="1"/>
  <c r="T27" i="7"/>
  <c r="R27" i="7"/>
  <c r="Q27" i="7"/>
  <c r="O27" i="7"/>
  <c r="L27" i="7"/>
  <c r="K27" i="7"/>
  <c r="I27" i="7"/>
  <c r="F27" i="7"/>
  <c r="E27" i="7"/>
  <c r="C27" i="7"/>
  <c r="Y26" i="7"/>
  <c r="V26" i="7"/>
  <c r="W26" i="7" s="1"/>
  <c r="T26" i="7"/>
  <c r="R26" i="7"/>
  <c r="Q26" i="7"/>
  <c r="O26" i="7"/>
  <c r="L26" i="7"/>
  <c r="K26" i="7"/>
  <c r="I26" i="7"/>
  <c r="F26" i="7"/>
  <c r="E26" i="7"/>
  <c r="C26" i="7"/>
  <c r="Y25" i="7"/>
  <c r="V25" i="7"/>
  <c r="W25" i="7" s="1"/>
  <c r="T25" i="7"/>
  <c r="R25" i="7"/>
  <c r="Q25" i="7"/>
  <c r="O25" i="7"/>
  <c r="L25" i="7"/>
  <c r="K25" i="7"/>
  <c r="I25" i="7"/>
  <c r="F25" i="7"/>
  <c r="E25" i="7"/>
  <c r="C25" i="7"/>
  <c r="Y24" i="7"/>
  <c r="V24" i="7"/>
  <c r="V32" i="7" s="1"/>
  <c r="T24" i="7"/>
  <c r="T32" i="7" s="1"/>
  <c r="R24" i="7"/>
  <c r="Q24" i="7"/>
  <c r="Q32" i="7" s="1"/>
  <c r="O24" i="7"/>
  <c r="L24" i="7"/>
  <c r="K24" i="7"/>
  <c r="I24" i="7"/>
  <c r="F24" i="7"/>
  <c r="E24" i="7"/>
  <c r="E32" i="7" s="1"/>
  <c r="C24" i="7"/>
  <c r="M15" i="7"/>
  <c r="K15" i="7"/>
  <c r="I15" i="7"/>
  <c r="F15" i="7"/>
  <c r="C15" i="7"/>
  <c r="M14" i="7"/>
  <c r="K14" i="7"/>
  <c r="I14" i="7"/>
  <c r="F14" i="7"/>
  <c r="C14" i="7"/>
  <c r="M13" i="7"/>
  <c r="K13" i="7"/>
  <c r="I13" i="7"/>
  <c r="F13" i="7"/>
  <c r="C13" i="7"/>
  <c r="M12" i="7"/>
  <c r="K12" i="7"/>
  <c r="I12" i="7"/>
  <c r="F12" i="7"/>
  <c r="C12" i="7"/>
  <c r="M11" i="7"/>
  <c r="K11" i="7"/>
  <c r="I11" i="7"/>
  <c r="F11" i="7"/>
  <c r="C11" i="7"/>
  <c r="M10" i="7"/>
  <c r="K10" i="7"/>
  <c r="I10" i="7"/>
  <c r="F10" i="7"/>
  <c r="C10" i="7"/>
  <c r="M9" i="7"/>
  <c r="K9" i="7"/>
  <c r="I9" i="7"/>
  <c r="F9" i="7"/>
  <c r="C9" i="7"/>
  <c r="M8" i="7"/>
  <c r="K8" i="7"/>
  <c r="I8" i="7"/>
  <c r="F8" i="7"/>
  <c r="C8" i="7"/>
  <c r="U40" i="7" l="1"/>
  <c r="U48" i="7" s="1"/>
  <c r="T48" i="7"/>
  <c r="R41" i="7"/>
  <c r="Q48" i="7"/>
  <c r="C48" i="7"/>
  <c r="P64" i="7"/>
  <c r="Y32" i="7"/>
  <c r="M16" i="7"/>
  <c r="K32" i="7"/>
  <c r="H48" i="7"/>
  <c r="K16" i="7"/>
  <c r="U27" i="9"/>
  <c r="M48" i="7"/>
  <c r="R48" i="9"/>
  <c r="U29" i="9"/>
  <c r="U30" i="9"/>
  <c r="U28" i="9"/>
  <c r="U25" i="9"/>
  <c r="U31" i="9"/>
  <c r="U26" i="9"/>
  <c r="U24" i="9"/>
  <c r="R42" i="7"/>
  <c r="R44" i="7"/>
  <c r="W24" i="7"/>
  <c r="W32" i="7" s="1"/>
  <c r="U29" i="7"/>
  <c r="R48" i="7" l="1"/>
  <c r="U27" i="7"/>
  <c r="U25" i="7"/>
  <c r="U30" i="7"/>
  <c r="U31" i="7"/>
  <c r="U24" i="7"/>
  <c r="U26" i="7"/>
  <c r="U28" i="7"/>
  <c r="T25" i="8"/>
  <c r="F24" i="8"/>
  <c r="X28" i="7" l="1"/>
  <c r="X31" i="7"/>
  <c r="X25" i="7"/>
  <c r="X26" i="7"/>
  <c r="X29" i="7"/>
  <c r="X30" i="7"/>
  <c r="X27" i="7"/>
  <c r="X24" i="7"/>
  <c r="N41" i="8"/>
  <c r="N42" i="8"/>
  <c r="N43" i="8"/>
  <c r="N44" i="8"/>
  <c r="N45" i="8"/>
  <c r="N46" i="8"/>
  <c r="N47" i="8"/>
  <c r="N40" i="8"/>
  <c r="I41" i="8"/>
  <c r="I42" i="8"/>
  <c r="I43" i="8"/>
  <c r="I44" i="8"/>
  <c r="I45" i="8"/>
  <c r="I46" i="8"/>
  <c r="I47" i="8"/>
  <c r="I40" i="8"/>
  <c r="D41" i="8"/>
  <c r="D42" i="8"/>
  <c r="D43" i="8"/>
  <c r="D44" i="8"/>
  <c r="D45" i="8"/>
  <c r="D46" i="8"/>
  <c r="D47" i="8"/>
  <c r="D40" i="8"/>
  <c r="T41" i="8" l="1"/>
  <c r="T42" i="8"/>
  <c r="T43" i="8"/>
  <c r="U43" i="8" s="1"/>
  <c r="T44" i="8"/>
  <c r="U44" i="8" s="1"/>
  <c r="T45" i="8"/>
  <c r="T46" i="8"/>
  <c r="U46" i="8" s="1"/>
  <c r="T47" i="8"/>
  <c r="U47" i="8" s="1"/>
  <c r="T40" i="8"/>
  <c r="H41" i="8"/>
  <c r="T41" i="1"/>
  <c r="T42" i="1"/>
  <c r="T43" i="1"/>
  <c r="U43" i="1" s="1"/>
  <c r="T44" i="1"/>
  <c r="U44" i="1" s="1"/>
  <c r="T45" i="1"/>
  <c r="U45" i="1" s="1"/>
  <c r="T46" i="1"/>
  <c r="U46" i="1" s="1"/>
  <c r="T47" i="1"/>
  <c r="U47" i="1" s="1"/>
  <c r="T40" i="1"/>
  <c r="Q47" i="8"/>
  <c r="P47" i="8"/>
  <c r="M47" i="8"/>
  <c r="H47" i="8"/>
  <c r="F47" i="8"/>
  <c r="C47" i="8"/>
  <c r="Q46" i="8"/>
  <c r="P46" i="8"/>
  <c r="M46" i="8"/>
  <c r="H46" i="8"/>
  <c r="F46" i="8"/>
  <c r="C46" i="8"/>
  <c r="U45" i="8"/>
  <c r="Q45" i="8"/>
  <c r="P45" i="8"/>
  <c r="M45" i="8"/>
  <c r="H45" i="8"/>
  <c r="F45" i="8"/>
  <c r="C45" i="8"/>
  <c r="Q44" i="8"/>
  <c r="P44" i="8"/>
  <c r="M44" i="8"/>
  <c r="H44" i="8"/>
  <c r="F44" i="8"/>
  <c r="C44" i="8"/>
  <c r="Q43" i="8"/>
  <c r="P43" i="8"/>
  <c r="M43" i="8"/>
  <c r="H43" i="8"/>
  <c r="C43" i="8"/>
  <c r="U42" i="8"/>
  <c r="Q42" i="8"/>
  <c r="P42" i="8"/>
  <c r="M42" i="8"/>
  <c r="H42" i="8"/>
  <c r="F42" i="8"/>
  <c r="C42" i="8"/>
  <c r="U41" i="8"/>
  <c r="Q41" i="8"/>
  <c r="P41" i="8"/>
  <c r="M41" i="8"/>
  <c r="F41" i="8"/>
  <c r="C41" i="8"/>
  <c r="Q40" i="8"/>
  <c r="P40" i="8"/>
  <c r="M40" i="8"/>
  <c r="M48" i="8" s="1"/>
  <c r="H40" i="8"/>
  <c r="H48" i="8" s="1"/>
  <c r="F40" i="8"/>
  <c r="C40" i="8"/>
  <c r="U41" i="1"/>
  <c r="U42" i="1"/>
  <c r="U40" i="1"/>
  <c r="O48" i="1"/>
  <c r="P41" i="1"/>
  <c r="P42" i="1"/>
  <c r="P43" i="1"/>
  <c r="P44" i="1"/>
  <c r="P45" i="1"/>
  <c r="P46" i="1"/>
  <c r="P47" i="1"/>
  <c r="P40" i="1"/>
  <c r="Q24" i="1"/>
  <c r="J48" i="1"/>
  <c r="K41" i="1"/>
  <c r="K42" i="1"/>
  <c r="K43" i="1"/>
  <c r="K44" i="1"/>
  <c r="K45" i="1"/>
  <c r="K46" i="1"/>
  <c r="K47" i="1"/>
  <c r="K40" i="1"/>
  <c r="F40" i="1"/>
  <c r="E48" i="1"/>
  <c r="F41" i="1"/>
  <c r="F42" i="1"/>
  <c r="F43" i="1"/>
  <c r="F44" i="1"/>
  <c r="F45" i="1"/>
  <c r="F46" i="1"/>
  <c r="F47" i="1"/>
  <c r="E24" i="1"/>
  <c r="Q48" i="8" l="1"/>
  <c r="C48" i="8"/>
  <c r="U40" i="8"/>
  <c r="U48" i="8" s="1"/>
  <c r="T48" i="8"/>
  <c r="P48" i="8"/>
  <c r="F48" i="8"/>
  <c r="R45" i="8"/>
  <c r="R40" i="8"/>
  <c r="R48" i="8" s="1"/>
  <c r="U48" i="1"/>
  <c r="R46" i="8"/>
  <c r="R41" i="8"/>
  <c r="T48" i="1"/>
  <c r="F48" i="1"/>
  <c r="P48" i="1"/>
  <c r="K48" i="1"/>
  <c r="R47" i="8"/>
  <c r="R42" i="8"/>
  <c r="R44" i="8"/>
  <c r="R43" i="8"/>
  <c r="C77" i="8" l="1"/>
  <c r="C76" i="8"/>
  <c r="C75" i="8"/>
  <c r="C74" i="8"/>
  <c r="C73" i="8"/>
  <c r="C72" i="8"/>
  <c r="C71" i="8"/>
  <c r="C70" i="8"/>
  <c r="P63" i="8"/>
  <c r="N63" i="8"/>
  <c r="I63" i="8"/>
  <c r="F63" i="8"/>
  <c r="C63" i="8"/>
  <c r="P62" i="8"/>
  <c r="N62" i="8"/>
  <c r="I62" i="8"/>
  <c r="C62" i="8"/>
  <c r="P61" i="8"/>
  <c r="N61" i="8"/>
  <c r="L61" i="8"/>
  <c r="I61" i="8"/>
  <c r="F61" i="8"/>
  <c r="C61" i="8"/>
  <c r="P60" i="8"/>
  <c r="N60" i="8"/>
  <c r="F60" i="8"/>
  <c r="C60" i="8"/>
  <c r="P59" i="8"/>
  <c r="N59" i="8"/>
  <c r="F59" i="8"/>
  <c r="C59" i="8"/>
  <c r="P58" i="8"/>
  <c r="N58" i="8"/>
  <c r="F58" i="8"/>
  <c r="C58" i="8"/>
  <c r="P57" i="8"/>
  <c r="N57" i="8"/>
  <c r="L57" i="8"/>
  <c r="F57" i="8"/>
  <c r="C57" i="8"/>
  <c r="P56" i="8"/>
  <c r="N56" i="8"/>
  <c r="I56" i="8"/>
  <c r="F56" i="8"/>
  <c r="C56" i="8"/>
  <c r="Y31" i="8"/>
  <c r="V31" i="8"/>
  <c r="W31" i="8" s="1"/>
  <c r="T31" i="8"/>
  <c r="R31" i="8"/>
  <c r="Q31" i="8"/>
  <c r="O31" i="8"/>
  <c r="L31" i="8"/>
  <c r="K31" i="8"/>
  <c r="I31" i="8"/>
  <c r="F31" i="8"/>
  <c r="E31" i="8"/>
  <c r="C31" i="8"/>
  <c r="Y30" i="8"/>
  <c r="V30" i="8"/>
  <c r="W30" i="8" s="1"/>
  <c r="T30" i="8"/>
  <c r="R30" i="8"/>
  <c r="Q30" i="8"/>
  <c r="O30" i="8"/>
  <c r="L30" i="8"/>
  <c r="K30" i="8"/>
  <c r="I30" i="8"/>
  <c r="F30" i="8"/>
  <c r="E30" i="8"/>
  <c r="C30" i="8"/>
  <c r="Y29" i="8"/>
  <c r="V29" i="8"/>
  <c r="W29" i="8" s="1"/>
  <c r="T29" i="8"/>
  <c r="R29" i="8"/>
  <c r="Q29" i="8"/>
  <c r="O29" i="8"/>
  <c r="L29" i="8"/>
  <c r="K29" i="8"/>
  <c r="I29" i="8"/>
  <c r="F29" i="8"/>
  <c r="E29" i="8"/>
  <c r="C29" i="8"/>
  <c r="Y28" i="8"/>
  <c r="V28" i="8"/>
  <c r="W28" i="8" s="1"/>
  <c r="T28" i="8"/>
  <c r="R28" i="8"/>
  <c r="Q28" i="8"/>
  <c r="O28" i="8"/>
  <c r="L28" i="8"/>
  <c r="K28" i="8"/>
  <c r="I28" i="8"/>
  <c r="F28" i="8"/>
  <c r="E28" i="8"/>
  <c r="C28" i="8"/>
  <c r="Y27" i="8"/>
  <c r="V27" i="8"/>
  <c r="W27" i="8" s="1"/>
  <c r="T27" i="8"/>
  <c r="R27" i="8"/>
  <c r="Q27" i="8"/>
  <c r="O27" i="8"/>
  <c r="L27" i="8"/>
  <c r="K27" i="8"/>
  <c r="I27" i="8"/>
  <c r="F27" i="8"/>
  <c r="E27" i="8"/>
  <c r="C27" i="8"/>
  <c r="Y26" i="8"/>
  <c r="V26" i="8"/>
  <c r="W26" i="8" s="1"/>
  <c r="T26" i="8"/>
  <c r="R26" i="8"/>
  <c r="Q26" i="8"/>
  <c r="O26" i="8"/>
  <c r="L26" i="8"/>
  <c r="K26" i="8"/>
  <c r="I26" i="8"/>
  <c r="F26" i="8"/>
  <c r="E26" i="8"/>
  <c r="C26" i="8"/>
  <c r="Y25" i="8"/>
  <c r="V25" i="8"/>
  <c r="W25" i="8" s="1"/>
  <c r="R25" i="8"/>
  <c r="Q25" i="8"/>
  <c r="O25" i="8"/>
  <c r="L25" i="8"/>
  <c r="K25" i="8"/>
  <c r="I25" i="8"/>
  <c r="F25" i="8"/>
  <c r="E25" i="8"/>
  <c r="C25" i="8"/>
  <c r="Y24" i="8"/>
  <c r="V24" i="8"/>
  <c r="T24" i="8"/>
  <c r="R24" i="8"/>
  <c r="Q24" i="8"/>
  <c r="Q32" i="8" s="1"/>
  <c r="O24" i="8"/>
  <c r="L24" i="8"/>
  <c r="K24" i="8"/>
  <c r="I24" i="8"/>
  <c r="E24" i="8"/>
  <c r="C24" i="8"/>
  <c r="M15" i="8"/>
  <c r="K15" i="8"/>
  <c r="I15" i="8"/>
  <c r="F15" i="8"/>
  <c r="C15" i="8"/>
  <c r="M14" i="8"/>
  <c r="K14" i="8"/>
  <c r="I14" i="8"/>
  <c r="F14" i="8"/>
  <c r="C14" i="8"/>
  <c r="M13" i="8"/>
  <c r="K13" i="8"/>
  <c r="I13" i="8"/>
  <c r="F13" i="8"/>
  <c r="C13" i="8"/>
  <c r="M12" i="8"/>
  <c r="K12" i="8"/>
  <c r="I12" i="8"/>
  <c r="F12" i="8"/>
  <c r="C12" i="8"/>
  <c r="M11" i="8"/>
  <c r="K11" i="8"/>
  <c r="I11" i="8"/>
  <c r="F11" i="8"/>
  <c r="C11" i="8"/>
  <c r="M10" i="8"/>
  <c r="K10" i="8"/>
  <c r="I10" i="8"/>
  <c r="F10" i="8"/>
  <c r="C10" i="8"/>
  <c r="M9" i="8"/>
  <c r="K9" i="8"/>
  <c r="I9" i="8"/>
  <c r="F9" i="8"/>
  <c r="C9" i="8"/>
  <c r="M8" i="8"/>
  <c r="K8" i="8"/>
  <c r="I8" i="8"/>
  <c r="F8" i="8"/>
  <c r="C8" i="8"/>
  <c r="K16" i="8" l="1"/>
  <c r="K32" i="8"/>
  <c r="M16" i="8"/>
  <c r="T32" i="8"/>
  <c r="E32" i="8"/>
  <c r="W24" i="8"/>
  <c r="W32" i="8" s="1"/>
  <c r="V32" i="8"/>
  <c r="N64" i="8"/>
  <c r="Y32" i="8"/>
  <c r="P64" i="8"/>
  <c r="K8" i="1"/>
  <c r="L8" i="11" s="1"/>
  <c r="M9" i="1"/>
  <c r="M10" i="1"/>
  <c r="M11" i="1"/>
  <c r="M12" i="1"/>
  <c r="M13" i="1"/>
  <c r="M14" i="1"/>
  <c r="M15" i="1"/>
  <c r="M8" i="1"/>
  <c r="K9" i="1"/>
  <c r="K10" i="1"/>
  <c r="K11" i="1"/>
  <c r="K12" i="1"/>
  <c r="K13" i="1"/>
  <c r="K14" i="1"/>
  <c r="K15" i="1"/>
  <c r="U30" i="8" l="1"/>
  <c r="L10" i="16"/>
  <c r="L10" i="15"/>
  <c r="L10" i="14"/>
  <c r="L10" i="13"/>
  <c r="L10" i="12"/>
  <c r="L10" i="11"/>
  <c r="X24" i="8"/>
  <c r="L15" i="15"/>
  <c r="L15" i="14"/>
  <c r="L15" i="16"/>
  <c r="L15" i="11"/>
  <c r="L15" i="12"/>
  <c r="L15" i="13"/>
  <c r="L14" i="15"/>
  <c r="L14" i="14"/>
  <c r="L14" i="16"/>
  <c r="L14" i="13"/>
  <c r="L14" i="11"/>
  <c r="L14" i="12"/>
  <c r="L13" i="16"/>
  <c r="L13" i="14"/>
  <c r="L13" i="15"/>
  <c r="L13" i="13"/>
  <c r="L13" i="12"/>
  <c r="L13" i="11"/>
  <c r="L11" i="16"/>
  <c r="L11" i="15"/>
  <c r="L11" i="14"/>
  <c r="L11" i="11"/>
  <c r="L11" i="13"/>
  <c r="L11" i="12"/>
  <c r="L12" i="16"/>
  <c r="L12" i="14"/>
  <c r="L12" i="15"/>
  <c r="L12" i="12"/>
  <c r="L12" i="11"/>
  <c r="L12" i="13"/>
  <c r="L8" i="15"/>
  <c r="L8" i="14"/>
  <c r="L8" i="16"/>
  <c r="L8" i="13"/>
  <c r="L8" i="12"/>
  <c r="L9" i="15"/>
  <c r="L9" i="14"/>
  <c r="L9" i="16"/>
  <c r="L9" i="12"/>
  <c r="L9" i="13"/>
  <c r="L9" i="11"/>
  <c r="L14" i="9"/>
  <c r="L14" i="7"/>
  <c r="L15" i="9"/>
  <c r="L15" i="7"/>
  <c r="L12" i="9"/>
  <c r="L12" i="7"/>
  <c r="L10" i="9"/>
  <c r="L10" i="7"/>
  <c r="L8" i="9"/>
  <c r="L8" i="7"/>
  <c r="L13" i="9"/>
  <c r="L13" i="7"/>
  <c r="L11" i="9"/>
  <c r="L11" i="7"/>
  <c r="L9" i="9"/>
  <c r="L9" i="7"/>
  <c r="U24" i="8"/>
  <c r="U27" i="8"/>
  <c r="U29" i="8"/>
  <c r="U25" i="8"/>
  <c r="U31" i="8"/>
  <c r="U28" i="8"/>
  <c r="U26" i="8"/>
  <c r="X30" i="8"/>
  <c r="X31" i="8"/>
  <c r="X29" i="8"/>
  <c r="X27" i="8"/>
  <c r="X25" i="8"/>
  <c r="X28" i="8"/>
  <c r="X26" i="8"/>
  <c r="L14" i="8"/>
  <c r="L13" i="8"/>
  <c r="L12" i="8"/>
  <c r="L9" i="8"/>
  <c r="L11" i="8"/>
  <c r="L10" i="8"/>
  <c r="L8" i="8"/>
  <c r="L15" i="8"/>
  <c r="E25" i="1" l="1"/>
  <c r="E26" i="1"/>
  <c r="E27" i="1"/>
  <c r="E28" i="1"/>
  <c r="E29" i="1"/>
  <c r="E30" i="1"/>
  <c r="E31" i="1"/>
  <c r="K24" i="1"/>
  <c r="Y25" i="1"/>
  <c r="Y26" i="1"/>
  <c r="Y27" i="1"/>
  <c r="Y28" i="1"/>
  <c r="Y29" i="1"/>
  <c r="Y30" i="1"/>
  <c r="Y31" i="1"/>
  <c r="Y24" i="1"/>
  <c r="V25" i="1"/>
  <c r="V26" i="1"/>
  <c r="V27" i="1"/>
  <c r="V28" i="1"/>
  <c r="V29" i="1"/>
  <c r="V30" i="1"/>
  <c r="V31" i="1"/>
  <c r="V24" i="1"/>
  <c r="T25" i="1"/>
  <c r="T26" i="1"/>
  <c r="T27" i="1"/>
  <c r="T28" i="1"/>
  <c r="T29" i="1"/>
  <c r="T30" i="1"/>
  <c r="T31" i="1"/>
  <c r="T24" i="1"/>
  <c r="M64" i="1"/>
  <c r="J64" i="1"/>
  <c r="G64" i="1"/>
  <c r="D64" i="1"/>
  <c r="P57" i="1"/>
  <c r="P58" i="1"/>
  <c r="P59" i="1"/>
  <c r="P60" i="1"/>
  <c r="P61" i="1"/>
  <c r="P62" i="1"/>
  <c r="P63" i="1"/>
  <c r="P56" i="1"/>
  <c r="N58" i="1"/>
  <c r="N59" i="1"/>
  <c r="Q28" i="1"/>
  <c r="Q29" i="1"/>
  <c r="Q26" i="1"/>
  <c r="Q27" i="1"/>
  <c r="Q30" i="1"/>
  <c r="P32" i="1"/>
  <c r="K27" i="1"/>
  <c r="K28" i="1"/>
  <c r="K29" i="1"/>
  <c r="C41" i="1"/>
  <c r="C42" i="1"/>
  <c r="C43" i="1"/>
  <c r="C44" i="1"/>
  <c r="H41" i="1"/>
  <c r="H42" i="1"/>
  <c r="H43" i="1"/>
  <c r="H44" i="1"/>
  <c r="H45" i="1"/>
  <c r="H46" i="1"/>
  <c r="H47" i="1"/>
  <c r="H40" i="1"/>
  <c r="Q43" i="1"/>
  <c r="Q44" i="1"/>
  <c r="M42" i="1"/>
  <c r="M43" i="1"/>
  <c r="M44" i="1"/>
  <c r="M45" i="1"/>
  <c r="M46" i="1"/>
  <c r="M47" i="1"/>
  <c r="B78" i="1"/>
  <c r="K64" i="1"/>
  <c r="H64" i="1"/>
  <c r="E64" i="1"/>
  <c r="B64" i="1"/>
  <c r="N63" i="1"/>
  <c r="N62" i="1"/>
  <c r="N61" i="1"/>
  <c r="N60" i="1"/>
  <c r="N57" i="1"/>
  <c r="N56" i="1"/>
  <c r="L48" i="1"/>
  <c r="G48" i="1"/>
  <c r="B48" i="1"/>
  <c r="Q47" i="1"/>
  <c r="C47" i="1"/>
  <c r="Q46" i="1"/>
  <c r="C46" i="1"/>
  <c r="Q45" i="1"/>
  <c r="C45" i="1"/>
  <c r="Q42" i="1"/>
  <c r="Q41" i="1"/>
  <c r="M41" i="1"/>
  <c r="Q40" i="1"/>
  <c r="M40" i="1"/>
  <c r="C40" i="1"/>
  <c r="S32" i="1"/>
  <c r="N32" i="1"/>
  <c r="M32" i="1"/>
  <c r="J32" i="1"/>
  <c r="H32" i="1"/>
  <c r="G32" i="1"/>
  <c r="D32" i="1"/>
  <c r="B32" i="1"/>
  <c r="Q31" i="1"/>
  <c r="K31" i="1"/>
  <c r="K30" i="1"/>
  <c r="K26" i="1"/>
  <c r="Q25" i="1"/>
  <c r="K25" i="1"/>
  <c r="J16" i="1"/>
  <c r="H16" i="1"/>
  <c r="G16" i="1"/>
  <c r="E16" i="1"/>
  <c r="D16" i="1"/>
  <c r="B16" i="1"/>
  <c r="W24" i="1" l="1"/>
  <c r="X24" i="15"/>
  <c r="X24" i="14"/>
  <c r="X24" i="16"/>
  <c r="X24" i="13"/>
  <c r="X24" i="12"/>
  <c r="X24" i="11"/>
  <c r="X24" i="9"/>
  <c r="W31" i="1"/>
  <c r="X31" i="15"/>
  <c r="X31" i="16"/>
  <c r="X31" i="14"/>
  <c r="X31" i="12"/>
  <c r="X31" i="11"/>
  <c r="X31" i="13"/>
  <c r="X31" i="9"/>
  <c r="O56" i="15"/>
  <c r="O56" i="14"/>
  <c r="O56" i="16"/>
  <c r="O56" i="12"/>
  <c r="O56" i="11"/>
  <c r="O56" i="13"/>
  <c r="O59" i="15"/>
  <c r="O59" i="16"/>
  <c r="O59" i="14"/>
  <c r="O59" i="12"/>
  <c r="O59" i="11"/>
  <c r="O59" i="13"/>
  <c r="U30" i="16"/>
  <c r="U30" i="15"/>
  <c r="U30" i="14"/>
  <c r="U30" i="11"/>
  <c r="U30" i="12"/>
  <c r="U30" i="13"/>
  <c r="S44" i="14"/>
  <c r="S44" i="16"/>
  <c r="S44" i="15"/>
  <c r="S44" i="13"/>
  <c r="S44" i="11"/>
  <c r="S44" i="12"/>
  <c r="C77" i="1"/>
  <c r="C78" i="13"/>
  <c r="C78" i="8"/>
  <c r="C78" i="11"/>
  <c r="C78" i="16"/>
  <c r="C78" i="12"/>
  <c r="C78" i="15"/>
  <c r="C78" i="14"/>
  <c r="C78" i="7"/>
  <c r="C78" i="9"/>
  <c r="O61" i="15"/>
  <c r="O61" i="16"/>
  <c r="O61" i="14"/>
  <c r="O61" i="12"/>
  <c r="O61" i="13"/>
  <c r="O61" i="11"/>
  <c r="U27" i="16"/>
  <c r="U27" i="15"/>
  <c r="U27" i="14"/>
  <c r="U27" i="11"/>
  <c r="U27" i="12"/>
  <c r="U27" i="13"/>
  <c r="W27" i="1"/>
  <c r="X27" i="16"/>
  <c r="X27" i="15"/>
  <c r="X27" i="14"/>
  <c r="X27" i="13"/>
  <c r="X27" i="11"/>
  <c r="X27" i="12"/>
  <c r="X27" i="9"/>
  <c r="C63" i="1"/>
  <c r="C64" i="11"/>
  <c r="C64" i="13"/>
  <c r="C64" i="12"/>
  <c r="C64" i="14"/>
  <c r="C64" i="7"/>
  <c r="C64" i="15"/>
  <c r="C64" i="8"/>
  <c r="C64" i="16"/>
  <c r="C64" i="9"/>
  <c r="U24" i="14"/>
  <c r="U24" i="15"/>
  <c r="U24" i="16"/>
  <c r="U24" i="11"/>
  <c r="U24" i="13"/>
  <c r="U24" i="12"/>
  <c r="O30" i="1"/>
  <c r="O32" i="8"/>
  <c r="O32" i="12"/>
  <c r="O32" i="14"/>
  <c r="O32" i="7"/>
  <c r="O32" i="13"/>
  <c r="O32" i="16"/>
  <c r="O32" i="11"/>
  <c r="O32" i="15"/>
  <c r="O32" i="9"/>
  <c r="F63" i="1"/>
  <c r="F64" i="15"/>
  <c r="F64" i="7"/>
  <c r="F64" i="14"/>
  <c r="F64" i="12"/>
  <c r="F64" i="16"/>
  <c r="F64" i="8"/>
  <c r="F64" i="11"/>
  <c r="F64" i="13"/>
  <c r="F64" i="9"/>
  <c r="I63" i="1"/>
  <c r="I64" i="8"/>
  <c r="I64" i="7"/>
  <c r="I64" i="14"/>
  <c r="I64" i="13"/>
  <c r="I64" i="12"/>
  <c r="I64" i="16"/>
  <c r="I64" i="15"/>
  <c r="I64" i="11"/>
  <c r="I64" i="9"/>
  <c r="C32" i="7"/>
  <c r="C32" i="13"/>
  <c r="C32" i="14"/>
  <c r="C32" i="11"/>
  <c r="C32" i="16"/>
  <c r="C32" i="8"/>
  <c r="C32" i="12"/>
  <c r="C32" i="15"/>
  <c r="C32" i="9"/>
  <c r="L64" i="15"/>
  <c r="L64" i="7"/>
  <c r="L64" i="12"/>
  <c r="L64" i="8"/>
  <c r="L64" i="13"/>
  <c r="L64" i="16"/>
  <c r="L64" i="11"/>
  <c r="L64" i="14"/>
  <c r="L64" i="9"/>
  <c r="U29" i="16"/>
  <c r="U29" i="14"/>
  <c r="U29" i="15"/>
  <c r="U29" i="12"/>
  <c r="U29" i="11"/>
  <c r="U29" i="13"/>
  <c r="W29" i="1"/>
  <c r="X29" i="16"/>
  <c r="X29" i="14"/>
  <c r="X29" i="15"/>
  <c r="X29" i="11"/>
  <c r="X29" i="12"/>
  <c r="X29" i="13"/>
  <c r="X29" i="9"/>
  <c r="S46" i="15"/>
  <c r="S46" i="14"/>
  <c r="S46" i="16"/>
  <c r="S46" i="11"/>
  <c r="S46" i="13"/>
  <c r="S46" i="12"/>
  <c r="S43" i="16"/>
  <c r="S43" i="15"/>
  <c r="S43" i="14"/>
  <c r="S43" i="11"/>
  <c r="S43" i="13"/>
  <c r="S43" i="12"/>
  <c r="U28" i="14"/>
  <c r="U28" i="16"/>
  <c r="U28" i="15"/>
  <c r="U28" i="13"/>
  <c r="U28" i="12"/>
  <c r="U28" i="11"/>
  <c r="I30" i="1"/>
  <c r="I32" i="8"/>
  <c r="I32" i="16"/>
  <c r="I32" i="13"/>
  <c r="I32" i="12"/>
  <c r="I32" i="15"/>
  <c r="I32" i="14"/>
  <c r="I32" i="11"/>
  <c r="I32" i="7"/>
  <c r="I32" i="9"/>
  <c r="O62" i="15"/>
  <c r="O62" i="16"/>
  <c r="O62" i="14"/>
  <c r="O62" i="12"/>
  <c r="O62" i="13"/>
  <c r="O62" i="11"/>
  <c r="U26" i="14"/>
  <c r="U26" i="15"/>
  <c r="U26" i="16"/>
  <c r="U26" i="13"/>
  <c r="U26" i="12"/>
  <c r="U26" i="11"/>
  <c r="W26" i="1"/>
  <c r="X26" i="15"/>
  <c r="X26" i="14"/>
  <c r="X26" i="16"/>
  <c r="X26" i="13"/>
  <c r="X26" i="12"/>
  <c r="X26" i="11"/>
  <c r="X26" i="9"/>
  <c r="S42" i="15"/>
  <c r="S42" i="14"/>
  <c r="S42" i="16"/>
  <c r="S42" i="13"/>
  <c r="S42" i="12"/>
  <c r="S42" i="11"/>
  <c r="U31" i="15"/>
  <c r="U31" i="14"/>
  <c r="U31" i="16"/>
  <c r="U31" i="11"/>
  <c r="U31" i="12"/>
  <c r="U31" i="13"/>
  <c r="W30" i="1"/>
  <c r="X30" i="16"/>
  <c r="X30" i="14"/>
  <c r="X30" i="15"/>
  <c r="X30" i="12"/>
  <c r="X30" i="13"/>
  <c r="X30" i="11"/>
  <c r="X30" i="9"/>
  <c r="O57" i="15"/>
  <c r="O57" i="14"/>
  <c r="O57" i="16"/>
  <c r="O57" i="13"/>
  <c r="O57" i="12"/>
  <c r="O57" i="11"/>
  <c r="O58" i="14"/>
  <c r="O58" i="15"/>
  <c r="O58" i="16"/>
  <c r="O58" i="11"/>
  <c r="O58" i="12"/>
  <c r="O58" i="13"/>
  <c r="O60" i="15"/>
  <c r="O60" i="14"/>
  <c r="O60" i="16"/>
  <c r="O60" i="13"/>
  <c r="O60" i="11"/>
  <c r="O60" i="12"/>
  <c r="R32" i="14"/>
  <c r="R32" i="15"/>
  <c r="R32" i="7"/>
  <c r="R32" i="13"/>
  <c r="R32" i="16"/>
  <c r="R32" i="12"/>
  <c r="R32" i="11"/>
  <c r="R32" i="8"/>
  <c r="R32" i="9"/>
  <c r="W28" i="1"/>
  <c r="X28" i="15"/>
  <c r="X28" i="16"/>
  <c r="X28" i="14"/>
  <c r="X28" i="13"/>
  <c r="X28" i="11"/>
  <c r="X28" i="12"/>
  <c r="X28" i="9"/>
  <c r="L32" i="15"/>
  <c r="L32" i="8"/>
  <c r="L32" i="16"/>
  <c r="L32" i="12"/>
  <c r="L32" i="13"/>
  <c r="L32" i="14"/>
  <c r="L32" i="7"/>
  <c r="L32" i="11"/>
  <c r="L32" i="9"/>
  <c r="S41" i="16"/>
  <c r="S41" i="14"/>
  <c r="S41" i="15"/>
  <c r="S41" i="11"/>
  <c r="S41" i="13"/>
  <c r="S41" i="12"/>
  <c r="O63" i="15"/>
  <c r="O63" i="16"/>
  <c r="O63" i="14"/>
  <c r="O63" i="12"/>
  <c r="O63" i="13"/>
  <c r="O63" i="11"/>
  <c r="U25" i="16"/>
  <c r="U25" i="14"/>
  <c r="U25" i="15"/>
  <c r="U25" i="12"/>
  <c r="U25" i="11"/>
  <c r="U25" i="13"/>
  <c r="W25" i="1"/>
  <c r="X25" i="16"/>
  <c r="X25" i="14"/>
  <c r="X25" i="15"/>
  <c r="X25" i="12"/>
  <c r="X25" i="11"/>
  <c r="X25" i="13"/>
  <c r="X25" i="9"/>
  <c r="S47" i="16"/>
  <c r="S47" i="14"/>
  <c r="S47" i="15"/>
  <c r="S47" i="13"/>
  <c r="S47" i="11"/>
  <c r="S47" i="12"/>
  <c r="S45" i="16"/>
  <c r="S45" i="15"/>
  <c r="S45" i="14"/>
  <c r="S45" i="11"/>
  <c r="S45" i="12"/>
  <c r="S45" i="13"/>
  <c r="N45" i="1"/>
  <c r="N48" i="8"/>
  <c r="N48" i="9"/>
  <c r="N48" i="7"/>
  <c r="N48" i="11"/>
  <c r="N48" i="12"/>
  <c r="N48" i="15"/>
  <c r="N48" i="16"/>
  <c r="N48" i="13"/>
  <c r="N48" i="14"/>
  <c r="I48" i="9"/>
  <c r="I48" i="15"/>
  <c r="I48" i="16"/>
  <c r="I48" i="12"/>
  <c r="I48" i="13"/>
  <c r="I48" i="7"/>
  <c r="I48" i="8"/>
  <c r="I48" i="11"/>
  <c r="I48" i="14"/>
  <c r="D48" i="9"/>
  <c r="D48" i="8"/>
  <c r="D48" i="11"/>
  <c r="D48" i="7"/>
  <c r="D48" i="12"/>
  <c r="D48" i="15"/>
  <c r="D48" i="16"/>
  <c r="D48" i="13"/>
  <c r="D48" i="14"/>
  <c r="S40" i="16"/>
  <c r="S40" i="15"/>
  <c r="S40" i="14"/>
  <c r="S40" i="11"/>
  <c r="S40" i="13"/>
  <c r="S40" i="12"/>
  <c r="I8" i="1"/>
  <c r="I16" i="9"/>
  <c r="I16" i="11"/>
  <c r="I16" i="14"/>
  <c r="I16" i="7"/>
  <c r="I16" i="15"/>
  <c r="I16" i="8"/>
  <c r="I16" i="16"/>
  <c r="I16" i="12"/>
  <c r="I16" i="13"/>
  <c r="F8" i="1"/>
  <c r="F16" i="9"/>
  <c r="F16" i="8"/>
  <c r="F16" i="14"/>
  <c r="F16" i="12"/>
  <c r="F16" i="13"/>
  <c r="F16" i="11"/>
  <c r="F16" i="7"/>
  <c r="F16" i="16"/>
  <c r="F16" i="15"/>
  <c r="C8" i="1"/>
  <c r="C16" i="9"/>
  <c r="C16" i="11"/>
  <c r="C16" i="7"/>
  <c r="C16" i="15"/>
  <c r="C16" i="13"/>
  <c r="C16" i="14"/>
  <c r="C16" i="12"/>
  <c r="C16" i="16"/>
  <c r="C16" i="8"/>
  <c r="O59" i="9"/>
  <c r="O59" i="7"/>
  <c r="S47" i="9"/>
  <c r="S47" i="7"/>
  <c r="S47" i="8"/>
  <c r="S43" i="9"/>
  <c r="S43" i="7"/>
  <c r="S43" i="8"/>
  <c r="S44" i="9"/>
  <c r="S44" i="7"/>
  <c r="S44" i="8"/>
  <c r="O62" i="9"/>
  <c r="O62" i="7"/>
  <c r="S46" i="9"/>
  <c r="S46" i="7"/>
  <c r="S46" i="8"/>
  <c r="O58" i="9"/>
  <c r="O58" i="7"/>
  <c r="O56" i="9"/>
  <c r="O56" i="7"/>
  <c r="O57" i="9"/>
  <c r="O57" i="7"/>
  <c r="O63" i="9"/>
  <c r="O63" i="7"/>
  <c r="S45" i="9"/>
  <c r="S45" i="7"/>
  <c r="S45" i="8"/>
  <c r="O60" i="9"/>
  <c r="O60" i="7"/>
  <c r="O61" i="9"/>
  <c r="O61" i="7"/>
  <c r="S40" i="9"/>
  <c r="S40" i="7"/>
  <c r="S40" i="8"/>
  <c r="S41" i="9"/>
  <c r="S41" i="7"/>
  <c r="S41" i="8"/>
  <c r="S42" i="9"/>
  <c r="S42" i="7"/>
  <c r="S42" i="8"/>
  <c r="L63" i="1"/>
  <c r="L58" i="1"/>
  <c r="O58" i="8"/>
  <c r="O60" i="8"/>
  <c r="O59" i="8"/>
  <c r="O56" i="8"/>
  <c r="O62" i="8"/>
  <c r="O61" i="8"/>
  <c r="O57" i="8"/>
  <c r="O63" i="8"/>
  <c r="I12" i="1"/>
  <c r="I46" i="1"/>
  <c r="I41" i="1"/>
  <c r="R46" i="1"/>
  <c r="D41" i="1"/>
  <c r="D40" i="1"/>
  <c r="C72" i="1"/>
  <c r="F60" i="1"/>
  <c r="I59" i="1"/>
  <c r="F58" i="1"/>
  <c r="L59" i="1"/>
  <c r="I58" i="1"/>
  <c r="F59" i="1"/>
  <c r="P64" i="1"/>
  <c r="C58" i="1"/>
  <c r="C56" i="1"/>
  <c r="C59" i="1"/>
  <c r="C60" i="1"/>
  <c r="E32" i="1"/>
  <c r="V32" i="1"/>
  <c r="T32" i="1"/>
  <c r="C13" i="1"/>
  <c r="O29" i="1"/>
  <c r="O28" i="1"/>
  <c r="I29" i="1"/>
  <c r="I27" i="1"/>
  <c r="I28" i="1"/>
  <c r="C14" i="1"/>
  <c r="F14" i="1"/>
  <c r="C28" i="1"/>
  <c r="O31" i="1"/>
  <c r="F13" i="1"/>
  <c r="I14" i="1"/>
  <c r="I13" i="1"/>
  <c r="D44" i="1"/>
  <c r="C29" i="1"/>
  <c r="D43" i="1"/>
  <c r="C73" i="1"/>
  <c r="C27" i="1"/>
  <c r="N44" i="1"/>
  <c r="N43" i="1"/>
  <c r="I44" i="1"/>
  <c r="I43" i="1"/>
  <c r="H48" i="1"/>
  <c r="R44" i="1"/>
  <c r="R43" i="1"/>
  <c r="N46" i="1"/>
  <c r="N41" i="1"/>
  <c r="N40" i="1"/>
  <c r="C62" i="1"/>
  <c r="I60" i="1"/>
  <c r="O26" i="1"/>
  <c r="I40" i="1"/>
  <c r="D47" i="1"/>
  <c r="I47" i="1"/>
  <c r="O27" i="1"/>
  <c r="I25" i="1"/>
  <c r="C31" i="1"/>
  <c r="W32" i="1"/>
  <c r="Y32" i="1"/>
  <c r="L60" i="1"/>
  <c r="C48" i="1"/>
  <c r="L61" i="1"/>
  <c r="C10" i="1"/>
  <c r="O24" i="1"/>
  <c r="M48" i="1"/>
  <c r="C71" i="1"/>
  <c r="Q48" i="1"/>
  <c r="C75" i="1"/>
  <c r="I10" i="1"/>
  <c r="C25" i="1"/>
  <c r="F12" i="1"/>
  <c r="O25" i="1"/>
  <c r="I42" i="1"/>
  <c r="I15" i="1"/>
  <c r="I45" i="1"/>
  <c r="I9" i="1"/>
  <c r="I11" i="1"/>
  <c r="F9" i="1"/>
  <c r="C9" i="1"/>
  <c r="C11" i="1"/>
  <c r="C12" i="1"/>
  <c r="M16" i="1"/>
  <c r="K16" i="1"/>
  <c r="R41" i="1"/>
  <c r="C70" i="1"/>
  <c r="C74" i="1"/>
  <c r="C76" i="1"/>
  <c r="K32" i="1"/>
  <c r="L26" i="1" s="1"/>
  <c r="I31" i="1"/>
  <c r="D42" i="1"/>
  <c r="C61" i="1"/>
  <c r="C15" i="1"/>
  <c r="F61" i="1"/>
  <c r="F15" i="1"/>
  <c r="N42" i="1"/>
  <c r="N47" i="1"/>
  <c r="I61" i="1"/>
  <c r="N64" i="1"/>
  <c r="Q32" i="1"/>
  <c r="R42" i="1"/>
  <c r="R47" i="1"/>
  <c r="F10" i="1"/>
  <c r="C24" i="1"/>
  <c r="I24" i="1"/>
  <c r="C26" i="1"/>
  <c r="D45" i="1"/>
  <c r="F56" i="1"/>
  <c r="F62" i="1"/>
  <c r="I56" i="1"/>
  <c r="I62" i="1"/>
  <c r="I26" i="1"/>
  <c r="C30" i="1"/>
  <c r="L56" i="1"/>
  <c r="L62" i="1"/>
  <c r="R45" i="1"/>
  <c r="F11" i="1"/>
  <c r="C57" i="1"/>
  <c r="R40" i="1"/>
  <c r="F57" i="1"/>
  <c r="D46" i="1"/>
  <c r="I57" i="1"/>
  <c r="L57" i="1"/>
  <c r="O56" i="1" l="1"/>
  <c r="O64" i="14"/>
  <c r="O64" i="16"/>
  <c r="O64" i="15"/>
  <c r="O64" i="13"/>
  <c r="O64" i="11"/>
  <c r="O64" i="12"/>
  <c r="O64" i="7"/>
  <c r="O64" i="9"/>
  <c r="O64" i="8"/>
  <c r="C32" i="1"/>
  <c r="F30" i="1"/>
  <c r="F32" i="15"/>
  <c r="F32" i="14"/>
  <c r="F32" i="16"/>
  <c r="F32" i="12"/>
  <c r="F32" i="13"/>
  <c r="F32" i="11"/>
  <c r="F32" i="9"/>
  <c r="F32" i="7"/>
  <c r="F32" i="8"/>
  <c r="X32" i="16"/>
  <c r="X32" i="14"/>
  <c r="X32" i="15"/>
  <c r="X32" i="13"/>
  <c r="X32" i="12"/>
  <c r="X32" i="11"/>
  <c r="X32" i="7"/>
  <c r="X32" i="9"/>
  <c r="X32" i="8"/>
  <c r="U28" i="1"/>
  <c r="U32" i="15"/>
  <c r="U32" i="14"/>
  <c r="U32" i="16"/>
  <c r="U32" i="11"/>
  <c r="U32" i="12"/>
  <c r="U32" i="13"/>
  <c r="U32" i="9"/>
  <c r="U32" i="7"/>
  <c r="U32" i="8"/>
  <c r="S48" i="9"/>
  <c r="S48" i="7"/>
  <c r="S48" i="8"/>
  <c r="S48" i="14"/>
  <c r="S48" i="16"/>
  <c r="S48" i="15"/>
  <c r="S48" i="11"/>
  <c r="S48" i="12"/>
  <c r="S48" i="13"/>
  <c r="L8" i="1"/>
  <c r="L16" i="13"/>
  <c r="L16" i="9"/>
  <c r="L16" i="16"/>
  <c r="L16" i="11"/>
  <c r="L16" i="14"/>
  <c r="L16" i="12"/>
  <c r="L16" i="8"/>
  <c r="L16" i="7"/>
  <c r="L16" i="15"/>
  <c r="F24" i="1"/>
  <c r="F28" i="1"/>
  <c r="F31" i="1"/>
  <c r="F25" i="1"/>
  <c r="F26" i="1"/>
  <c r="F32" i="1" s="1"/>
  <c r="F27" i="1"/>
  <c r="F29" i="1"/>
  <c r="U24" i="1"/>
  <c r="S46" i="1"/>
  <c r="U31" i="1"/>
  <c r="U30" i="1"/>
  <c r="U27" i="1"/>
  <c r="U29" i="1"/>
  <c r="U26" i="1"/>
  <c r="U25" i="1"/>
  <c r="X27" i="1"/>
  <c r="X28" i="1"/>
  <c r="X29" i="1"/>
  <c r="I16" i="1"/>
  <c r="C16" i="1"/>
  <c r="O62" i="1"/>
  <c r="O58" i="1"/>
  <c r="O59" i="1"/>
  <c r="L11" i="1"/>
  <c r="L14" i="1"/>
  <c r="L13" i="1"/>
  <c r="R26" i="1"/>
  <c r="R29" i="1"/>
  <c r="R28" i="1"/>
  <c r="L29" i="1"/>
  <c r="L28" i="1"/>
  <c r="C64" i="1"/>
  <c r="S43" i="1"/>
  <c r="S44" i="1"/>
  <c r="S42" i="1"/>
  <c r="I48" i="1"/>
  <c r="S40" i="1"/>
  <c r="S41" i="1"/>
  <c r="D48" i="1"/>
  <c r="L27" i="1"/>
  <c r="X30" i="1"/>
  <c r="X26" i="1"/>
  <c r="R25" i="1"/>
  <c r="X25" i="1"/>
  <c r="X24" i="1"/>
  <c r="X31" i="1"/>
  <c r="L15" i="1"/>
  <c r="R24" i="1"/>
  <c r="S47" i="1"/>
  <c r="R31" i="1"/>
  <c r="N48" i="1"/>
  <c r="O32" i="1"/>
  <c r="S45" i="1"/>
  <c r="L10" i="1"/>
  <c r="L9" i="1"/>
  <c r="F16" i="1"/>
  <c r="L12" i="1"/>
  <c r="L64" i="1"/>
  <c r="O63" i="1"/>
  <c r="O57" i="1"/>
  <c r="L31" i="1"/>
  <c r="O61" i="1"/>
  <c r="I64" i="1"/>
  <c r="R48" i="1"/>
  <c r="C78" i="1"/>
  <c r="L25" i="1"/>
  <c r="F64" i="1"/>
  <c r="L30" i="1"/>
  <c r="R30" i="1"/>
  <c r="R27" i="1"/>
  <c r="L24" i="1"/>
  <c r="O60" i="1"/>
  <c r="I32" i="1"/>
  <c r="U32" i="1" l="1"/>
  <c r="L16" i="1"/>
  <c r="S48" i="1"/>
  <c r="X32" i="1"/>
  <c r="O64" i="1"/>
  <c r="L32" i="1"/>
  <c r="R32" i="1"/>
</calcChain>
</file>

<file path=xl/sharedStrings.xml><?xml version="1.0" encoding="utf-8"?>
<sst xmlns="http://schemas.openxmlformats.org/spreadsheetml/2006/main" count="2880" uniqueCount="71">
  <si>
    <t xml:space="preserve">Buildings </t>
  </si>
  <si>
    <t>Residential</t>
  </si>
  <si>
    <t>Commercial</t>
  </si>
  <si>
    <t>Public</t>
  </si>
  <si>
    <t>All Buildings</t>
  </si>
  <si>
    <t>Single Family</t>
  </si>
  <si>
    <t>Government</t>
  </si>
  <si>
    <t>Total</t>
  </si>
  <si>
    <t>Percent Total</t>
  </si>
  <si>
    <t>Count</t>
  </si>
  <si>
    <t>(Count % of Total)</t>
  </si>
  <si>
    <t>Value</t>
  </si>
  <si>
    <t>(Count of Total)</t>
  </si>
  <si>
    <t>(percent)</t>
  </si>
  <si>
    <t>(dollars)</t>
  </si>
  <si>
    <t>Total (cities + county)</t>
  </si>
  <si>
    <t>Land</t>
  </si>
  <si>
    <t>All Land</t>
  </si>
  <si>
    <t>Area</t>
  </si>
  <si>
    <t>(Area % of Total)</t>
  </si>
  <si>
    <t>(feet2)</t>
  </si>
  <si>
    <t>(acres)</t>
  </si>
  <si>
    <t>Transportation</t>
  </si>
  <si>
    <t>Freeways, Highways</t>
  </si>
  <si>
    <t>Minor Arterials</t>
  </si>
  <si>
    <t xml:space="preserve">Local Streets </t>
  </si>
  <si>
    <t>Total Road</t>
  </si>
  <si>
    <t xml:space="preserve">&amp; Major Arterials </t>
  </si>
  <si>
    <t xml:space="preserve">&amp; Collect/Connectors </t>
  </si>
  <si>
    <t>Length</t>
  </si>
  <si>
    <t>Percent of Total</t>
  </si>
  <si>
    <t>(feet)</t>
  </si>
  <si>
    <t>(miles)</t>
  </si>
  <si>
    <t>Critical Facilities: Buildings</t>
  </si>
  <si>
    <t>School</t>
  </si>
  <si>
    <t xml:space="preserve">Fire </t>
  </si>
  <si>
    <t>Police</t>
  </si>
  <si>
    <t xml:space="preserve">Hospital </t>
  </si>
  <si>
    <t>Hospital</t>
  </si>
  <si>
    <t>Buildings</t>
  </si>
  <si>
    <t>(count)</t>
  </si>
  <si>
    <t>Population</t>
  </si>
  <si>
    <t>Population Exposed</t>
  </si>
  <si>
    <t xml:space="preserve">% of Total </t>
  </si>
  <si>
    <t>Asset Inventory - Eugene &amp; Springfield Neighborhoods</t>
  </si>
  <si>
    <t>Lane County</t>
  </si>
  <si>
    <t>Eugene South</t>
  </si>
  <si>
    <t>Eugene Southwest</t>
  </si>
  <si>
    <t>Springfield East</t>
  </si>
  <si>
    <t>Eugene West</t>
  </si>
  <si>
    <t>Springfield West</t>
  </si>
  <si>
    <t>Coburg</t>
  </si>
  <si>
    <t>Eugene North</t>
  </si>
  <si>
    <t>COMMUNITIES</t>
  </si>
  <si>
    <t>Social: Population</t>
  </si>
  <si>
    <t>All CFs</t>
  </si>
  <si>
    <t>All Roads</t>
  </si>
  <si>
    <t>Area % of Total</t>
  </si>
  <si>
    <t>Landslide Inventory - Deep Landslide Deposits</t>
  </si>
  <si>
    <t>Length (%)</t>
  </si>
  <si>
    <t>Length %</t>
  </si>
  <si>
    <t>(%)</t>
  </si>
  <si>
    <t>Total Area</t>
  </si>
  <si>
    <t>Landslide Inventory - Shallow Landslide Deposits</t>
  </si>
  <si>
    <t>Landslide Inventory - Debris Flow Fans</t>
  </si>
  <si>
    <t>Shallow Landslide Susceptibility - Low</t>
  </si>
  <si>
    <t>Shallow Landslide Susceptibility - High</t>
  </si>
  <si>
    <t>Shallow Landslide Susceptibility - Moderate</t>
  </si>
  <si>
    <t>Deep Landslide Susceptibility - High</t>
  </si>
  <si>
    <t>Deep Landslide Susceptibility - Low</t>
  </si>
  <si>
    <t>Deep Landslide Susceptibility - Moderate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</si>
</sst>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0.0000"/>
    <numFmt numFmtId="166" formatCode="0.00000"/>
    <numFmt numFmtId="167" formatCode="0.00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26"/>
      <color theme="1"/>
      <name val="Arial"/>
      <family val="2"/>
    </font>
    <font>
      <sz val="1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0">
    <xf numFmtId="0" fontId="0" fillId="0" borderId="0" xfId="0"/>
    <xf numFmtId="0" fontId="5" fillId="0" borderId="0" xfId="0" applyFont="1" applyBorder="1"/>
    <xf numFmtId="0" fontId="0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right"/>
    </xf>
    <xf numFmtId="0" fontId="0" fillId="0" borderId="0" xfId="0" applyFont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Border="1"/>
    <xf numFmtId="1" fontId="0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0" fillId="0" borderId="0" xfId="0" applyFont="1" applyFill="1" applyBorder="1"/>
    <xf numFmtId="0" fontId="8" fillId="0" borderId="0" xfId="0" applyFont="1" applyBorder="1" applyAlignment="1">
      <alignment horizontal="right"/>
    </xf>
    <xf numFmtId="164" fontId="0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/>
    </xf>
    <xf numFmtId="0" fontId="6" fillId="0" borderId="0" xfId="0" applyFont="1" applyBorder="1" applyAlignment="1"/>
    <xf numFmtId="0" fontId="3" fillId="0" borderId="0" xfId="0" applyFont="1" applyBorder="1" applyAlignment="1">
      <alignment horizontal="right"/>
    </xf>
    <xf numFmtId="166" fontId="0" fillId="0" borderId="0" xfId="0" applyNumberFormat="1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0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167" fontId="0" fillId="0" borderId="0" xfId="1" applyNumberFormat="1" applyFont="1" applyFill="1" applyBorder="1" applyAlignment="1">
      <alignment horizontal="center"/>
    </xf>
    <xf numFmtId="166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3" fillId="9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right"/>
    </xf>
    <xf numFmtId="0" fontId="3" fillId="0" borderId="0" xfId="0" applyFont="1" applyBorder="1"/>
    <xf numFmtId="0" fontId="3" fillId="2" borderId="7" xfId="0" applyFont="1" applyFill="1" applyBorder="1" applyAlignment="1"/>
    <xf numFmtId="1" fontId="8" fillId="0" borderId="8" xfId="0" applyNumberFormat="1" applyFont="1" applyFill="1" applyBorder="1" applyAlignment="1">
      <alignment horizontal="right"/>
    </xf>
    <xf numFmtId="1" fontId="8" fillId="0" borderId="8" xfId="0" applyNumberFormat="1" applyFont="1" applyBorder="1" applyAlignment="1">
      <alignment horizontal="right"/>
    </xf>
    <xf numFmtId="1" fontId="9" fillId="0" borderId="9" xfId="0" applyNumberFormat="1" applyFont="1" applyFill="1" applyBorder="1" applyAlignment="1">
      <alignment horizontal="right"/>
    </xf>
    <xf numFmtId="0" fontId="3" fillId="11" borderId="5" xfId="0" applyFont="1" applyFill="1" applyBorder="1" applyAlignment="1">
      <alignment horizontal="center" vertical="center"/>
    </xf>
    <xf numFmtId="0" fontId="3" fillId="11" borderId="6" xfId="0" applyFont="1" applyFill="1" applyBorder="1" applyAlignment="1">
      <alignment horizontal="right"/>
    </xf>
    <xf numFmtId="0" fontId="3" fillId="11" borderId="12" xfId="0" applyFont="1" applyFill="1" applyBorder="1" applyAlignment="1">
      <alignment horizontal="center" vertical="center"/>
    </xf>
    <xf numFmtId="0" fontId="7" fillId="11" borderId="8" xfId="0" applyFont="1" applyFill="1" applyBorder="1" applyAlignment="1">
      <alignment horizontal="center"/>
    </xf>
    <xf numFmtId="1" fontId="8" fillId="0" borderId="9" xfId="0" applyNumberFormat="1" applyFont="1" applyFill="1" applyBorder="1" applyAlignment="1">
      <alignment horizontal="right"/>
    </xf>
    <xf numFmtId="0" fontId="3" fillId="5" borderId="3" xfId="0" applyFont="1" applyFill="1" applyBorder="1" applyAlignment="1">
      <alignment horizontal="center"/>
    </xf>
    <xf numFmtId="0" fontId="2" fillId="15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/>
    </xf>
    <xf numFmtId="0" fontId="3" fillId="16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2" fillId="19" borderId="0" xfId="0" applyFont="1" applyFill="1" applyBorder="1" applyAlignment="1">
      <alignment horizontal="center" vertical="center"/>
    </xf>
    <xf numFmtId="0" fontId="2" fillId="19" borderId="7" xfId="0" applyFont="1" applyFill="1" applyBorder="1" applyAlignment="1"/>
    <xf numFmtId="0" fontId="2" fillId="19" borderId="0" xfId="0" applyFont="1" applyFill="1" applyBorder="1" applyAlignment="1">
      <alignment horizontal="center"/>
    </xf>
    <xf numFmtId="0" fontId="2" fillId="15" borderId="7" xfId="0" applyFont="1" applyFill="1" applyBorder="1" applyAlignment="1"/>
    <xf numFmtId="0" fontId="11" fillId="0" borderId="0" xfId="0" applyFont="1" applyBorder="1"/>
    <xf numFmtId="0" fontId="11" fillId="0" borderId="0" xfId="0" applyFont="1" applyBorder="1" applyAlignment="1"/>
    <xf numFmtId="0" fontId="3" fillId="18" borderId="6" xfId="0" applyFont="1" applyFill="1" applyBorder="1" applyAlignment="1">
      <alignment horizontal="left"/>
    </xf>
    <xf numFmtId="0" fontId="3" fillId="16" borderId="17" xfId="0" applyFont="1" applyFill="1" applyBorder="1" applyAlignment="1">
      <alignment vertical="center"/>
    </xf>
    <xf numFmtId="0" fontId="3" fillId="14" borderId="17" xfId="0" applyFont="1" applyFill="1" applyBorder="1" applyAlignment="1">
      <alignment vertical="center"/>
    </xf>
    <xf numFmtId="0" fontId="3" fillId="18" borderId="8" xfId="0" applyFont="1" applyFill="1" applyBorder="1" applyAlignment="1">
      <alignment horizontal="right"/>
    </xf>
    <xf numFmtId="0" fontId="7" fillId="18" borderId="8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right"/>
    </xf>
    <xf numFmtId="0" fontId="2" fillId="4" borderId="7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right"/>
    </xf>
    <xf numFmtId="0" fontId="7" fillId="6" borderId="8" xfId="0" applyFont="1" applyFill="1" applyBorder="1" applyAlignment="1">
      <alignment horizontal="center"/>
    </xf>
    <xf numFmtId="0" fontId="3" fillId="10" borderId="6" xfId="0" applyFont="1" applyFill="1" applyBorder="1" applyAlignment="1">
      <alignment horizontal="right"/>
    </xf>
    <xf numFmtId="0" fontId="3" fillId="8" borderId="17" xfId="0" applyFont="1" applyFill="1" applyBorder="1" applyAlignment="1">
      <alignment horizontal="center"/>
    </xf>
    <xf numFmtId="0" fontId="3" fillId="9" borderId="7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right"/>
    </xf>
    <xf numFmtId="0" fontId="7" fillId="1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0" fontId="0" fillId="0" borderId="5" xfId="0" applyNumberFormat="1" applyFont="1" applyBorder="1" applyAlignment="1">
      <alignment horizontal="center"/>
    </xf>
    <xf numFmtId="10" fontId="0" fillId="0" borderId="3" xfId="0" applyNumberFormat="1" applyFont="1" applyBorder="1" applyAlignment="1">
      <alignment horizontal="center"/>
    </xf>
    <xf numFmtId="10" fontId="3" fillId="0" borderId="19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0" fontId="10" fillId="5" borderId="17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/>
    </xf>
    <xf numFmtId="10" fontId="0" fillId="0" borderId="2" xfId="0" applyNumberFormat="1" applyFont="1" applyBorder="1" applyAlignment="1">
      <alignment horizontal="center"/>
    </xf>
    <xf numFmtId="10" fontId="3" fillId="0" borderId="18" xfId="0" applyNumberFormat="1" applyFont="1" applyBorder="1" applyAlignment="1">
      <alignment horizontal="center"/>
    </xf>
    <xf numFmtId="0" fontId="3" fillId="16" borderId="3" xfId="0" applyFont="1" applyFill="1" applyBorder="1" applyAlignment="1">
      <alignment horizontal="center"/>
    </xf>
    <xf numFmtId="165" fontId="0" fillId="0" borderId="3" xfId="0" applyNumberFormat="1" applyFont="1" applyBorder="1" applyAlignment="1">
      <alignment horizontal="center"/>
    </xf>
    <xf numFmtId="0" fontId="3" fillId="16" borderId="12" xfId="0" applyFont="1" applyFill="1" applyBorder="1" applyAlignment="1">
      <alignment vertical="center"/>
    </xf>
    <xf numFmtId="0" fontId="3" fillId="16" borderId="5" xfId="0" applyFont="1" applyFill="1" applyBorder="1" applyAlignment="1">
      <alignment horizontal="center" vertical="center"/>
    </xf>
    <xf numFmtId="0" fontId="3" fillId="16" borderId="5" xfId="0" applyFont="1" applyFill="1" applyBorder="1" applyAlignment="1">
      <alignment horizontal="center"/>
    </xf>
    <xf numFmtId="0" fontId="3" fillId="14" borderId="3" xfId="0" applyFont="1" applyFill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2" fillId="15" borderId="17" xfId="0" applyFont="1" applyFill="1" applyBorder="1" applyAlignment="1"/>
    <xf numFmtId="0" fontId="4" fillId="15" borderId="3" xfId="0" applyFont="1" applyFill="1" applyBorder="1"/>
    <xf numFmtId="0" fontId="2" fillId="15" borderId="3" xfId="0" applyFont="1" applyFill="1" applyBorder="1" applyAlignment="1">
      <alignment horizontal="center" vertical="center"/>
    </xf>
    <xf numFmtId="0" fontId="2" fillId="15" borderId="3" xfId="0" applyFont="1" applyFill="1" applyBorder="1" applyAlignment="1">
      <alignment horizontal="center"/>
    </xf>
    <xf numFmtId="0" fontId="4" fillId="15" borderId="17" xfId="0" applyFont="1" applyFill="1" applyBorder="1"/>
    <xf numFmtId="0" fontId="2" fillId="15" borderId="13" xfId="0" applyFont="1" applyFill="1" applyBorder="1" applyAlignment="1">
      <alignment horizontal="center"/>
    </xf>
    <xf numFmtId="0" fontId="2" fillId="15" borderId="14" xfId="0" applyFont="1" applyFill="1" applyBorder="1" applyAlignment="1">
      <alignment horizontal="center"/>
    </xf>
    <xf numFmtId="0" fontId="2" fillId="15" borderId="14" xfId="0" applyFont="1" applyFill="1" applyBorder="1" applyAlignment="1">
      <alignment horizontal="center" vertical="center"/>
    </xf>
    <xf numFmtId="164" fontId="0" fillId="0" borderId="14" xfId="0" applyNumberFormat="1" applyFont="1" applyBorder="1" applyAlignment="1">
      <alignment horizontal="center"/>
    </xf>
    <xf numFmtId="164" fontId="0" fillId="0" borderId="21" xfId="0" applyNumberFormat="1" applyFont="1" applyBorder="1" applyAlignment="1">
      <alignment horizontal="center"/>
    </xf>
    <xf numFmtId="164" fontId="3" fillId="0" borderId="20" xfId="0" applyNumberFormat="1" applyFont="1" applyBorder="1" applyAlignment="1">
      <alignment horizontal="center"/>
    </xf>
    <xf numFmtId="0" fontId="2" fillId="20" borderId="17" xfId="0" applyFont="1" applyFill="1" applyBorder="1" applyAlignment="1">
      <alignment vertical="center"/>
    </xf>
    <xf numFmtId="0" fontId="2" fillId="20" borderId="3" xfId="0" applyFont="1" applyFill="1" applyBorder="1" applyAlignment="1">
      <alignment horizontal="center" vertical="center"/>
    </xf>
    <xf numFmtId="0" fontId="2" fillId="20" borderId="12" xfId="0" applyFont="1" applyFill="1" applyBorder="1" applyAlignment="1">
      <alignment vertical="center"/>
    </xf>
    <xf numFmtId="0" fontId="2" fillId="20" borderId="5" xfId="0" applyFont="1" applyFill="1" applyBorder="1" applyAlignment="1">
      <alignment horizontal="center" vertical="center"/>
    </xf>
    <xf numFmtId="0" fontId="2" fillId="19" borderId="17" xfId="0" applyFont="1" applyFill="1" applyBorder="1" applyAlignment="1"/>
    <xf numFmtId="0" fontId="2" fillId="19" borderId="3" xfId="0" applyFont="1" applyFill="1" applyBorder="1" applyAlignment="1">
      <alignment horizontal="center"/>
    </xf>
    <xf numFmtId="0" fontId="2" fillId="19" borderId="3" xfId="0" applyFont="1" applyFill="1" applyBorder="1" applyAlignment="1">
      <alignment horizontal="center" vertical="center"/>
    </xf>
    <xf numFmtId="10" fontId="0" fillId="0" borderId="3" xfId="0" applyNumberFormat="1" applyFont="1" applyBorder="1" applyAlignment="1">
      <alignment horizontal="center" vertical="center"/>
    </xf>
    <xf numFmtId="10" fontId="3" fillId="0" borderId="19" xfId="0" applyNumberFormat="1" applyFont="1" applyBorder="1" applyAlignment="1">
      <alignment horizontal="center" vertical="center"/>
    </xf>
    <xf numFmtId="0" fontId="2" fillId="19" borderId="12" xfId="0" applyFont="1" applyFill="1" applyBorder="1" applyAlignment="1"/>
    <xf numFmtId="0" fontId="2" fillId="19" borderId="5" xfId="0" applyFont="1" applyFill="1" applyBorder="1" applyAlignment="1">
      <alignment horizontal="center"/>
    </xf>
    <xf numFmtId="0" fontId="2" fillId="19" borderId="5" xfId="0" applyFont="1" applyFill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0" fontId="3" fillId="2" borderId="17" xfId="0" applyFont="1" applyFill="1" applyBorder="1" applyAlignment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12" xfId="0" applyFont="1" applyFill="1" applyBorder="1" applyAlignment="1"/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10" fontId="0" fillId="0" borderId="3" xfId="0" applyNumberFormat="1" applyFont="1" applyFill="1" applyBorder="1" applyAlignment="1">
      <alignment horizontal="center"/>
    </xf>
    <xf numFmtId="10" fontId="3" fillId="0" borderId="19" xfId="0" applyNumberFormat="1" applyFont="1" applyFill="1" applyBorder="1" applyAlignment="1">
      <alignment horizontal="center" vertical="center"/>
    </xf>
    <xf numFmtId="0" fontId="2" fillId="15" borderId="13" xfId="0" applyFont="1" applyFill="1" applyBorder="1" applyAlignment="1"/>
    <xf numFmtId="164" fontId="3" fillId="0" borderId="16" xfId="0" applyNumberFormat="1" applyFont="1" applyFill="1" applyBorder="1" applyAlignment="1">
      <alignment horizontal="center" vertical="center"/>
    </xf>
    <xf numFmtId="0" fontId="2" fillId="12" borderId="17" xfId="0" applyFont="1" applyFill="1" applyBorder="1" applyAlignment="1">
      <alignment horizontal="center"/>
    </xf>
    <xf numFmtId="0" fontId="2" fillId="12" borderId="3" xfId="0" applyFont="1" applyFill="1" applyBorder="1" applyAlignment="1">
      <alignment horizontal="center"/>
    </xf>
    <xf numFmtId="0" fontId="2" fillId="12" borderId="12" xfId="0" applyFont="1" applyFill="1" applyBorder="1" applyAlignment="1">
      <alignment horizontal="center"/>
    </xf>
    <xf numFmtId="0" fontId="2" fillId="12" borderId="5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15" borderId="17" xfId="0" applyFont="1" applyFill="1" applyBorder="1" applyAlignment="1">
      <alignment horizontal="center"/>
    </xf>
    <xf numFmtId="0" fontId="2" fillId="15" borderId="17" xfId="0" applyFont="1" applyFill="1" applyBorder="1" applyAlignment="1">
      <alignment horizontal="left"/>
    </xf>
    <xf numFmtId="0" fontId="2" fillId="15" borderId="12" xfId="0" applyFont="1" applyFill="1" applyBorder="1" applyAlignment="1">
      <alignment horizontal="center"/>
    </xf>
    <xf numFmtId="0" fontId="2" fillId="15" borderId="5" xfId="0" applyFont="1" applyFill="1" applyBorder="1" applyAlignment="1">
      <alignment horizontal="center" vertical="center"/>
    </xf>
    <xf numFmtId="10" fontId="3" fillId="0" borderId="15" xfId="0" applyNumberFormat="1" applyFont="1" applyBorder="1" applyAlignment="1">
      <alignment horizontal="center"/>
    </xf>
    <xf numFmtId="0" fontId="3" fillId="9" borderId="12" xfId="0" applyFont="1" applyFill="1" applyBorder="1" applyAlignment="1">
      <alignment horizontal="center"/>
    </xf>
    <xf numFmtId="0" fontId="3" fillId="9" borderId="5" xfId="0" applyFont="1" applyFill="1" applyBorder="1" applyAlignment="1">
      <alignment horizontal="center"/>
    </xf>
    <xf numFmtId="0" fontId="3" fillId="9" borderId="5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10" fillId="9" borderId="5" xfId="0" applyFont="1" applyFill="1" applyBorder="1" applyAlignment="1">
      <alignment horizontal="center" vertical="center"/>
    </xf>
    <xf numFmtId="10" fontId="0" fillId="0" borderId="5" xfId="0" applyNumberFormat="1" applyFont="1" applyFill="1" applyBorder="1" applyAlignment="1">
      <alignment horizontal="center"/>
    </xf>
    <xf numFmtId="10" fontId="3" fillId="0" borderId="15" xfId="0" applyNumberFormat="1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 vertical="center"/>
    </xf>
    <xf numFmtId="0" fontId="10" fillId="8" borderId="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/>
    </xf>
    <xf numFmtId="0" fontId="2" fillId="13" borderId="12" xfId="0" applyFont="1" applyFill="1" applyBorder="1" applyAlignment="1">
      <alignment horizontal="center"/>
    </xf>
    <xf numFmtId="0" fontId="2" fillId="13" borderId="5" xfId="0" applyFont="1" applyFill="1" applyBorder="1" applyAlignment="1">
      <alignment horizontal="center"/>
    </xf>
    <xf numFmtId="0" fontId="2" fillId="13" borderId="5" xfId="0" applyFont="1" applyFill="1" applyBorder="1" applyAlignment="1">
      <alignment horizontal="center" vertical="center"/>
    </xf>
    <xf numFmtId="0" fontId="4" fillId="13" borderId="5" xfId="0" applyFont="1" applyFill="1" applyBorder="1"/>
    <xf numFmtId="0" fontId="2" fillId="17" borderId="3" xfId="0" applyFont="1" applyFill="1" applyBorder="1" applyAlignment="1">
      <alignment horizontal="center" vertical="center"/>
    </xf>
    <xf numFmtId="0" fontId="2" fillId="17" borderId="5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0" fontId="2" fillId="17" borderId="12" xfId="0" applyFont="1" applyFill="1" applyBorder="1" applyAlignment="1">
      <alignment vertical="center"/>
    </xf>
    <xf numFmtId="0" fontId="2" fillId="17" borderId="17" xfId="0" applyFont="1" applyFill="1" applyBorder="1" applyAlignment="1">
      <alignment vertical="center"/>
    </xf>
    <xf numFmtId="1" fontId="13" fillId="0" borderId="0" xfId="0" applyNumberFormat="1" applyFont="1" applyFill="1" applyBorder="1" applyAlignment="1" applyProtection="1"/>
    <xf numFmtId="0" fontId="13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center"/>
    </xf>
    <xf numFmtId="10" fontId="0" fillId="0" borderId="5" xfId="1" applyNumberFormat="1" applyFont="1" applyBorder="1" applyAlignment="1">
      <alignment horizontal="center"/>
    </xf>
    <xf numFmtId="3" fontId="0" fillId="0" borderId="3" xfId="0" applyNumberFormat="1" applyFont="1" applyBorder="1" applyAlignment="1">
      <alignment horizontal="center"/>
    </xf>
    <xf numFmtId="3" fontId="0" fillId="0" borderId="0" xfId="0" applyNumberFormat="1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center"/>
    </xf>
    <xf numFmtId="3" fontId="0" fillId="0" borderId="0" xfId="0" applyNumberFormat="1" applyFont="1" applyFill="1" applyBorder="1" applyAlignment="1">
      <alignment horizontal="center"/>
    </xf>
    <xf numFmtId="3" fontId="0" fillId="0" borderId="4" xfId="0" applyNumberFormat="1" applyFont="1" applyFill="1" applyBorder="1" applyAlignment="1">
      <alignment horizontal="center"/>
    </xf>
    <xf numFmtId="3" fontId="0" fillId="0" borderId="2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3" fontId="3" fillId="0" borderId="19" xfId="0" applyNumberFormat="1" applyFont="1" applyFill="1" applyBorder="1" applyAlignment="1">
      <alignment horizontal="center"/>
    </xf>
    <xf numFmtId="3" fontId="3" fillId="0" borderId="11" xfId="0" applyNumberFormat="1" applyFont="1" applyFill="1" applyBorder="1" applyAlignment="1">
      <alignment horizontal="center"/>
    </xf>
    <xf numFmtId="10" fontId="3" fillId="0" borderId="15" xfId="1" applyNumberFormat="1" applyFont="1" applyFill="1" applyBorder="1" applyAlignment="1">
      <alignment horizontal="center"/>
    </xf>
    <xf numFmtId="10" fontId="0" fillId="0" borderId="3" xfId="1" applyNumberFormat="1" applyFont="1" applyBorder="1" applyAlignment="1">
      <alignment horizontal="center"/>
    </xf>
    <xf numFmtId="10" fontId="3" fillId="0" borderId="19" xfId="1" applyNumberFormat="1" applyFont="1" applyFill="1" applyBorder="1" applyAlignment="1">
      <alignment horizontal="center"/>
    </xf>
    <xf numFmtId="3" fontId="14" fillId="0" borderId="3" xfId="0" applyNumberFormat="1" applyFont="1" applyFill="1" applyBorder="1" applyAlignment="1" applyProtection="1">
      <alignment horizontal="center"/>
    </xf>
    <xf numFmtId="3" fontId="14" fillId="0" borderId="2" xfId="0" applyNumberFormat="1" applyFont="1" applyFill="1" applyBorder="1" applyAlignment="1" applyProtection="1">
      <alignment horizontal="center"/>
    </xf>
    <xf numFmtId="3" fontId="3" fillId="0" borderId="15" xfId="0" applyNumberFormat="1" applyFont="1" applyFill="1" applyBorder="1" applyAlignment="1">
      <alignment horizontal="center"/>
    </xf>
    <xf numFmtId="3" fontId="0" fillId="0" borderId="5" xfId="0" applyNumberFormat="1" applyFont="1" applyBorder="1" applyAlignment="1">
      <alignment horizontal="center"/>
    </xf>
    <xf numFmtId="3" fontId="0" fillId="0" borderId="5" xfId="0" applyNumberFormat="1" applyFont="1" applyFill="1" applyBorder="1" applyAlignment="1">
      <alignment horizontal="center"/>
    </xf>
    <xf numFmtId="3" fontId="3" fillId="0" borderId="10" xfId="0" applyNumberFormat="1" applyFont="1" applyFill="1" applyBorder="1" applyAlignment="1">
      <alignment horizontal="center"/>
    </xf>
    <xf numFmtId="0" fontId="15" fillId="0" borderId="0" xfId="0" applyFont="1" applyBorder="1"/>
    <xf numFmtId="3" fontId="0" fillId="0" borderId="24" xfId="0" applyNumberFormat="1" applyFont="1" applyBorder="1" applyAlignment="1">
      <alignment horizontal="center"/>
    </xf>
    <xf numFmtId="3" fontId="14" fillId="0" borderId="5" xfId="0" applyNumberFormat="1" applyFont="1" applyFill="1" applyBorder="1" applyAlignment="1" applyProtection="1">
      <alignment horizontal="center"/>
    </xf>
    <xf numFmtId="3" fontId="14" fillId="0" borderId="4" xfId="0" applyNumberFormat="1" applyFont="1" applyFill="1" applyBorder="1" applyAlignment="1" applyProtection="1">
      <alignment horizontal="center"/>
    </xf>
    <xf numFmtId="3" fontId="3" fillId="0" borderId="22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3" fontId="0" fillId="0" borderId="23" xfId="0" applyNumberFormat="1" applyFont="1" applyBorder="1" applyAlignment="1">
      <alignment horizontal="center"/>
    </xf>
    <xf numFmtId="3" fontId="0" fillId="0" borderId="4" xfId="0" applyNumberFormat="1" applyFont="1" applyBorder="1" applyAlignment="1">
      <alignment horizontal="center"/>
    </xf>
    <xf numFmtId="3" fontId="0" fillId="0" borderId="25" xfId="0" applyNumberFormat="1" applyFont="1" applyBorder="1" applyAlignment="1">
      <alignment horizontal="center"/>
    </xf>
    <xf numFmtId="3" fontId="0" fillId="0" borderId="21" xfId="0" applyNumberFormat="1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3" fontId="14" fillId="0" borderId="0" xfId="0" applyNumberFormat="1" applyFont="1" applyFill="1" applyBorder="1" applyAlignment="1" applyProtection="1">
      <alignment horizontal="center"/>
    </xf>
    <xf numFmtId="164" fontId="14" fillId="0" borderId="5" xfId="0" applyNumberFormat="1" applyFont="1" applyFill="1" applyBorder="1" applyAlignment="1" applyProtection="1">
      <alignment horizontal="center"/>
    </xf>
    <xf numFmtId="3" fontId="0" fillId="0" borderId="0" xfId="0" applyNumberFormat="1" applyFont="1" applyBorder="1"/>
    <xf numFmtId="164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/>
    </xf>
    <xf numFmtId="10" fontId="14" fillId="0" borderId="5" xfId="1" applyNumberFormat="1" applyFon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5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4" xfId="0" applyNumberFormat="1" applyFont="1" applyBorder="1" applyAlignment="1">
      <alignment horizontal="center" vertical="center"/>
    </xf>
    <xf numFmtId="3" fontId="0" fillId="0" borderId="23" xfId="0" applyNumberFormat="1" applyFon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4" fontId="0" fillId="0" borderId="5" xfId="0" applyNumberFormat="1" applyFon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3" fillId="0" borderId="22" xfId="0" applyNumberFormat="1" applyFont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0" fillId="0" borderId="23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3" fillId="0" borderId="19" xfId="0" applyNumberFormat="1" applyFont="1" applyFill="1" applyBorder="1" applyAlignment="1">
      <alignment horizontal="center"/>
    </xf>
    <xf numFmtId="4" fontId="0" fillId="0" borderId="25" xfId="0" applyNumberFormat="1" applyFont="1" applyBorder="1" applyAlignment="1">
      <alignment horizontal="center"/>
    </xf>
    <xf numFmtId="4" fontId="0" fillId="0" borderId="21" xfId="0" applyNumberFormat="1" applyFont="1" applyBorder="1" applyAlignment="1">
      <alignment horizontal="center"/>
    </xf>
    <xf numFmtId="4" fontId="3" fillId="0" borderId="26" xfId="0" applyNumberFormat="1" applyFont="1" applyBorder="1" applyAlignment="1">
      <alignment horizontal="center"/>
    </xf>
    <xf numFmtId="4" fontId="3" fillId="0" borderId="19" xfId="0" applyNumberFormat="1" applyFont="1" applyBorder="1" applyAlignment="1">
      <alignment horizontal="center"/>
    </xf>
    <xf numFmtId="0" fontId="14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/>
    <xf numFmtId="3" fontId="0" fillId="0" borderId="3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5" xfId="0" applyNumberFormat="1" applyBorder="1"/>
    <xf numFmtId="0" fontId="0" fillId="0" borderId="4" xfId="0" applyNumberFormat="1" applyBorder="1"/>
    <xf numFmtId="4" fontId="0" fillId="0" borderId="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164" fontId="0" fillId="0" borderId="4" xfId="0" applyNumberFormat="1" applyFont="1" applyFill="1" applyBorder="1" applyAlignment="1">
      <alignment horizontal="center"/>
    </xf>
    <xf numFmtId="3" fontId="0" fillId="0" borderId="1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5" xfId="0" applyNumberFormat="1" applyFill="1" applyBorder="1" applyAlignment="1">
      <alignment horizontal="center"/>
    </xf>
    <xf numFmtId="4" fontId="0" fillId="0" borderId="5" xfId="0" applyNumberFormat="1" applyFont="1" applyBorder="1" applyAlignment="1">
      <alignment horizontal="center" vertical="center"/>
    </xf>
    <xf numFmtId="4" fontId="0" fillId="0" borderId="4" xfId="0" applyNumberFormat="1" applyFont="1" applyBorder="1" applyAlignment="1">
      <alignment horizontal="center" vertical="center"/>
    </xf>
    <xf numFmtId="10" fontId="0" fillId="0" borderId="4" xfId="0" applyNumberFormat="1" applyFont="1" applyBorder="1" applyAlignment="1">
      <alignment horizontal="center"/>
    </xf>
    <xf numFmtId="3" fontId="0" fillId="0" borderId="0" xfId="0" applyNumberFormat="1"/>
    <xf numFmtId="4" fontId="0" fillId="0" borderId="0" xfId="0" applyNumberFormat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0" xfId="0" applyNumberFormat="1" applyFont="1" applyBorder="1" applyAlignment="1">
      <alignment horizontal="center"/>
    </xf>
    <xf numFmtId="4" fontId="0" fillId="0" borderId="2" xfId="0" applyNumberFormat="1" applyFont="1" applyBorder="1" applyAlignment="1">
      <alignment horizontal="center"/>
    </xf>
    <xf numFmtId="3" fontId="3" fillId="0" borderId="15" xfId="0" applyNumberFormat="1" applyFont="1" applyBorder="1" applyAlignment="1">
      <alignment horizontal="center"/>
    </xf>
    <xf numFmtId="0" fontId="5" fillId="0" borderId="0" xfId="0" applyFont="1" applyBorder="1" applyAlignment="1"/>
    <xf numFmtId="0" fontId="3" fillId="11" borderId="27" xfId="0" applyFont="1" applyFill="1" applyBorder="1" applyAlignment="1">
      <alignment horizontal="center" vertical="center"/>
    </xf>
    <xf numFmtId="0" fontId="3" fillId="11" borderId="25" xfId="0" applyFont="1" applyFill="1" applyBorder="1" applyAlignment="1">
      <alignment horizontal="center" vertical="center"/>
    </xf>
    <xf numFmtId="10" fontId="0" fillId="0" borderId="14" xfId="1" applyNumberFormat="1" applyFont="1" applyBorder="1" applyAlignment="1">
      <alignment horizontal="center"/>
    </xf>
    <xf numFmtId="10" fontId="0" fillId="0" borderId="21" xfId="1" applyNumberFormat="1" applyFont="1" applyBorder="1" applyAlignment="1">
      <alignment horizontal="center"/>
    </xf>
    <xf numFmtId="10" fontId="3" fillId="0" borderId="26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79"/>
  <sheetViews>
    <sheetView topLeftCell="A31" zoomScale="70" zoomScaleNormal="70" workbookViewId="0">
      <pane xSplit="1" topLeftCell="B1" activePane="topRight" state="frozen"/>
      <selection activeCell="A16" sqref="A16"/>
      <selection pane="topRight" activeCell="F62" sqref="F62"/>
    </sheetView>
  </sheetViews>
  <sheetFormatPr defaultColWidth="9.140625" defaultRowHeight="15" x14ac:dyDescent="0.25"/>
  <cols>
    <col min="1" max="1" width="61" style="2" customWidth="1"/>
    <col min="2" max="2" width="26.28515625" style="2" customWidth="1"/>
    <col min="3" max="3" width="25.85546875" style="2" customWidth="1"/>
    <col min="4" max="4" width="26.5703125" style="2" customWidth="1"/>
    <col min="5" max="5" width="26.140625" style="2" customWidth="1"/>
    <col min="6" max="6" width="26.42578125" style="2" customWidth="1"/>
    <col min="7" max="7" width="28.42578125" style="2" customWidth="1"/>
    <col min="8" max="8" width="27.28515625" style="2" customWidth="1"/>
    <col min="9" max="9" width="27.7109375" style="2" customWidth="1"/>
    <col min="10" max="11" width="26.5703125" style="2" customWidth="1"/>
    <col min="12" max="12" width="20.28515625" style="2" customWidth="1"/>
    <col min="13" max="13" width="26.42578125" style="2" customWidth="1"/>
    <col min="14" max="14" width="22.28515625" style="2" customWidth="1"/>
    <col min="15" max="15" width="24.85546875" style="2" customWidth="1"/>
    <col min="16" max="17" width="30.28515625" style="2" customWidth="1"/>
    <col min="18" max="18" width="22.140625" style="2" customWidth="1"/>
    <col min="19" max="19" width="23.28515625" style="2" customWidth="1"/>
    <col min="20" max="20" width="28.28515625" style="2" customWidth="1"/>
    <col min="21" max="21" width="25" style="2" customWidth="1"/>
    <col min="22" max="22" width="20.28515625" style="2" bestFit="1" customWidth="1"/>
    <col min="23" max="23" width="24" style="2" customWidth="1"/>
    <col min="24" max="24" width="25.5703125" style="2" customWidth="1"/>
    <col min="25" max="25" width="25.85546875" style="2" customWidth="1"/>
    <col min="26" max="26" width="20.28515625" style="2" bestFit="1" customWidth="1"/>
    <col min="27" max="27" width="30" style="2" customWidth="1"/>
    <col min="28" max="28" width="26" style="2" bestFit="1" customWidth="1"/>
    <col min="29" max="29" width="15.7109375" style="2" bestFit="1" customWidth="1"/>
    <col min="30" max="30" width="17.5703125" style="2" customWidth="1"/>
    <col min="31" max="31" width="24" style="2" bestFit="1" customWidth="1"/>
    <col min="32" max="32" width="15" style="2" customWidth="1"/>
    <col min="33" max="33" width="27" style="2" customWidth="1"/>
    <col min="34" max="34" width="25.140625" style="2" customWidth="1"/>
    <col min="35" max="35" width="21.140625" style="2" customWidth="1"/>
    <col min="36" max="36" width="16.5703125" style="2" customWidth="1"/>
    <col min="37" max="37" width="15" style="2" customWidth="1"/>
    <col min="38" max="38" width="19.7109375" style="2" customWidth="1"/>
    <col min="39" max="39" width="18.42578125" style="2" customWidth="1"/>
    <col min="40" max="40" width="19" style="2" customWidth="1"/>
    <col min="41" max="41" width="15.5703125" style="2" customWidth="1"/>
    <col min="42" max="42" width="23.28515625" style="2" bestFit="1" customWidth="1"/>
    <col min="43" max="43" width="21.42578125" style="2" bestFit="1" customWidth="1"/>
    <col min="44" max="44" width="14.140625" style="2" bestFit="1" customWidth="1"/>
    <col min="45" max="45" width="24.85546875" style="2" bestFit="1" customWidth="1"/>
    <col min="46" max="46" width="16.28515625" style="2" customWidth="1"/>
    <col min="47" max="47" width="18.42578125" style="2" customWidth="1"/>
    <col min="48" max="48" width="17.85546875" style="2" customWidth="1"/>
    <col min="49" max="49" width="17.42578125" style="2" customWidth="1"/>
    <col min="50" max="50" width="13.140625" style="2" customWidth="1"/>
    <col min="51" max="51" width="19.42578125" style="2" customWidth="1"/>
    <col min="52" max="52" width="14.42578125" style="2" bestFit="1" customWidth="1"/>
    <col min="53" max="53" width="15.140625" style="2" customWidth="1"/>
    <col min="54" max="54" width="18.85546875" style="2" customWidth="1"/>
    <col min="55" max="55" width="22.42578125" style="2" bestFit="1" customWidth="1"/>
    <col min="56" max="16384" width="9.140625" style="2"/>
  </cols>
  <sheetData>
    <row r="1" spans="1:30" ht="33.75" x14ac:dyDescent="0.5">
      <c r="A1" s="269" t="s">
        <v>44</v>
      </c>
    </row>
    <row r="2" spans="1:30" ht="33.75" x14ac:dyDescent="0.5">
      <c r="A2" s="1"/>
    </row>
    <row r="3" spans="1:30" ht="27" thickBot="1" x14ac:dyDescent="0.45">
      <c r="A3" s="60" t="s">
        <v>0</v>
      </c>
      <c r="C3" s="3"/>
      <c r="E3" s="3"/>
      <c r="F3" s="3"/>
      <c r="N3" s="3"/>
      <c r="O3" s="3"/>
      <c r="P3" s="3"/>
      <c r="Q3" s="3"/>
      <c r="R3" s="3"/>
      <c r="S3" s="3"/>
      <c r="T3" s="3"/>
      <c r="U3" s="3"/>
      <c r="V3" s="3"/>
      <c r="W3" s="3"/>
      <c r="AB3" s="4"/>
      <c r="AC3" s="4"/>
      <c r="AD3" s="4"/>
    </row>
    <row r="4" spans="1:30" x14ac:dyDescent="0.25">
      <c r="A4" s="53"/>
      <c r="B4" s="108" t="s">
        <v>1</v>
      </c>
      <c r="C4" s="108"/>
      <c r="D4" s="110"/>
      <c r="E4" s="57" t="s">
        <v>2</v>
      </c>
      <c r="F4" s="112"/>
      <c r="G4" s="117"/>
      <c r="H4" s="40" t="s">
        <v>3</v>
      </c>
      <c r="I4" s="122"/>
      <c r="J4" s="125"/>
      <c r="K4" s="59" t="s">
        <v>4</v>
      </c>
      <c r="L4" s="97"/>
      <c r="M4" s="130"/>
    </row>
    <row r="5" spans="1:30" x14ac:dyDescent="0.25">
      <c r="A5" s="54"/>
      <c r="B5" s="109" t="s">
        <v>5</v>
      </c>
      <c r="C5" s="109" t="s">
        <v>5</v>
      </c>
      <c r="D5" s="111" t="s">
        <v>5</v>
      </c>
      <c r="E5" s="58" t="s">
        <v>2</v>
      </c>
      <c r="F5" s="113" t="s">
        <v>2</v>
      </c>
      <c r="G5" s="118" t="s">
        <v>2</v>
      </c>
      <c r="H5" s="5" t="s">
        <v>6</v>
      </c>
      <c r="I5" s="123" t="s">
        <v>6</v>
      </c>
      <c r="J5" s="126" t="s">
        <v>6</v>
      </c>
      <c r="K5" s="50" t="s">
        <v>7</v>
      </c>
      <c r="L5" s="99" t="s">
        <v>8</v>
      </c>
      <c r="M5" s="103" t="s">
        <v>7</v>
      </c>
    </row>
    <row r="6" spans="1:30" x14ac:dyDescent="0.25">
      <c r="A6" s="54"/>
      <c r="B6" s="109" t="s">
        <v>9</v>
      </c>
      <c r="C6" s="109" t="s">
        <v>10</v>
      </c>
      <c r="D6" s="111" t="s">
        <v>11</v>
      </c>
      <c r="E6" s="56" t="s">
        <v>9</v>
      </c>
      <c r="F6" s="114" t="s">
        <v>12</v>
      </c>
      <c r="G6" s="119" t="s">
        <v>11</v>
      </c>
      <c r="H6" s="6" t="s">
        <v>9</v>
      </c>
      <c r="I6" s="124" t="s">
        <v>12</v>
      </c>
      <c r="J6" s="127" t="s">
        <v>11</v>
      </c>
      <c r="K6" s="50" t="s">
        <v>9</v>
      </c>
      <c r="L6" s="99" t="s">
        <v>12</v>
      </c>
      <c r="M6" s="104" t="s">
        <v>11</v>
      </c>
    </row>
    <row r="7" spans="1:30" ht="15.75" x14ac:dyDescent="0.25">
      <c r="A7" s="55" t="s">
        <v>53</v>
      </c>
      <c r="B7" s="109"/>
      <c r="C7" s="109" t="s">
        <v>13</v>
      </c>
      <c r="D7" s="111" t="s">
        <v>14</v>
      </c>
      <c r="E7" s="56"/>
      <c r="F7" s="114" t="s">
        <v>13</v>
      </c>
      <c r="G7" s="119" t="s">
        <v>14</v>
      </c>
      <c r="H7" s="6"/>
      <c r="I7" s="124" t="s">
        <v>13</v>
      </c>
      <c r="J7" s="127" t="s">
        <v>14</v>
      </c>
      <c r="K7" s="50"/>
      <c r="L7" s="99" t="s">
        <v>13</v>
      </c>
      <c r="M7" s="103" t="s">
        <v>14</v>
      </c>
    </row>
    <row r="8" spans="1:30" ht="21" x14ac:dyDescent="0.35">
      <c r="A8" s="41" t="s">
        <v>45</v>
      </c>
      <c r="B8" s="179">
        <v>25364</v>
      </c>
      <c r="C8" s="81">
        <f>B8/B$16</f>
        <v>0.23278694542851375</v>
      </c>
      <c r="D8" s="77">
        <v>2417885541.6599998</v>
      </c>
      <c r="E8" s="180">
        <v>5877</v>
      </c>
      <c r="F8" s="115">
        <f>E8/E$16</f>
        <v>0.4598951404648251</v>
      </c>
      <c r="G8" s="120">
        <v>739643803.17999995</v>
      </c>
      <c r="H8" s="181">
        <v>414</v>
      </c>
      <c r="I8" s="81">
        <f>H8/H$16</f>
        <v>0.21154828819621871</v>
      </c>
      <c r="J8" s="77">
        <v>299180800.56999999</v>
      </c>
      <c r="K8" s="182">
        <f>B8+E8+H8</f>
        <v>31655</v>
      </c>
      <c r="L8" s="128">
        <f t="shared" ref="L8:L15" si="0">K8/K$16</f>
        <v>0.2559137872491794</v>
      </c>
      <c r="M8" s="105">
        <f>D8+G8+J8</f>
        <v>3456710145.4099998</v>
      </c>
    </row>
    <row r="9" spans="1:30" ht="21" x14ac:dyDescent="0.35">
      <c r="A9" s="42" t="s">
        <v>46</v>
      </c>
      <c r="B9" s="179">
        <v>23508</v>
      </c>
      <c r="C9" s="81">
        <f>B9/B$16</f>
        <v>0.21575285889975954</v>
      </c>
      <c r="D9" s="77">
        <v>4851688738.1457291</v>
      </c>
      <c r="E9" s="180">
        <v>1070</v>
      </c>
      <c r="F9" s="115">
        <f>E9/E$16</f>
        <v>8.3731121370999292E-2</v>
      </c>
      <c r="G9" s="120">
        <v>1146192172.1241169</v>
      </c>
      <c r="H9" s="181">
        <v>607</v>
      </c>
      <c r="I9" s="81">
        <f>H9/H$16</f>
        <v>0.31016862544711293</v>
      </c>
      <c r="J9" s="77">
        <v>1626903447.4990234</v>
      </c>
      <c r="K9" s="182">
        <f t="shared" ref="K9:K15" si="1">B9+E9+H9</f>
        <v>25185</v>
      </c>
      <c r="L9" s="128">
        <f t="shared" si="0"/>
        <v>0.20360728895500185</v>
      </c>
      <c r="M9" s="105">
        <f t="shared" ref="M9:M15" si="2">D9+G9+J9</f>
        <v>7624784357.7688694</v>
      </c>
    </row>
    <row r="10" spans="1:30" ht="21" x14ac:dyDescent="0.35">
      <c r="A10" s="42" t="s">
        <v>47</v>
      </c>
      <c r="B10" s="179">
        <v>1053</v>
      </c>
      <c r="C10" s="81">
        <f>B10/B$16</f>
        <v>9.6642743075313429E-3</v>
      </c>
      <c r="D10" s="77">
        <v>170237924.81126785</v>
      </c>
      <c r="E10" s="180">
        <v>218</v>
      </c>
      <c r="F10" s="115">
        <f>E10/E$16</f>
        <v>1.7059237812035371E-2</v>
      </c>
      <c r="G10" s="120">
        <v>112209045.42602539</v>
      </c>
      <c r="H10" s="181">
        <v>26</v>
      </c>
      <c r="I10" s="81">
        <f>H10/H$16</f>
        <v>1.3285641287685232E-2</v>
      </c>
      <c r="J10" s="77">
        <v>37945782.705078125</v>
      </c>
      <c r="K10" s="182">
        <f t="shared" si="1"/>
        <v>1297</v>
      </c>
      <c r="L10" s="128">
        <f t="shared" si="0"/>
        <v>1.0485553058353679E-2</v>
      </c>
      <c r="M10" s="105">
        <f t="shared" si="2"/>
        <v>320392752.94237137</v>
      </c>
    </row>
    <row r="11" spans="1:30" ht="21" x14ac:dyDescent="0.35">
      <c r="A11" s="42" t="s">
        <v>48</v>
      </c>
      <c r="B11" s="179">
        <v>10495</v>
      </c>
      <c r="C11" s="81">
        <f>B11/B$16</f>
        <v>9.6321518383230234E-2</v>
      </c>
      <c r="D11" s="77">
        <v>988786245.45505142</v>
      </c>
      <c r="E11" s="180">
        <v>745</v>
      </c>
      <c r="F11" s="115">
        <f>E11/E$16</f>
        <v>5.8298771421863994E-2</v>
      </c>
      <c r="G11" s="120">
        <v>339060265.28813171</v>
      </c>
      <c r="H11" s="181">
        <v>73</v>
      </c>
      <c r="I11" s="81">
        <f>H11/H$16</f>
        <v>3.7301992846193149E-2</v>
      </c>
      <c r="J11" s="77">
        <v>85393120.041564941</v>
      </c>
      <c r="K11" s="182">
        <f t="shared" si="1"/>
        <v>11313</v>
      </c>
      <c r="L11" s="128">
        <f t="shared" si="0"/>
        <v>9.145956958300322E-2</v>
      </c>
      <c r="M11" s="105">
        <f t="shared" si="2"/>
        <v>1413239630.7847481</v>
      </c>
    </row>
    <row r="12" spans="1:30" ht="21" x14ac:dyDescent="0.35">
      <c r="A12" s="42" t="s">
        <v>49</v>
      </c>
      <c r="B12" s="179">
        <v>15212</v>
      </c>
      <c r="C12" s="81">
        <f>B12/B$16</f>
        <v>0.13961342902769874</v>
      </c>
      <c r="D12" s="77">
        <v>1859419282.27</v>
      </c>
      <c r="E12" s="180">
        <v>1552</v>
      </c>
      <c r="F12" s="115">
        <f>E12/E$16</f>
        <v>0.12144925268017842</v>
      </c>
      <c r="G12" s="120">
        <v>788640262.07000005</v>
      </c>
      <c r="H12" s="181">
        <v>186</v>
      </c>
      <c r="I12" s="81">
        <f>H12/H$16</f>
        <v>9.5043433827286666E-2</v>
      </c>
      <c r="J12" s="77">
        <v>215893977.53</v>
      </c>
      <c r="K12" s="182">
        <f t="shared" si="1"/>
        <v>16950</v>
      </c>
      <c r="L12" s="128">
        <f t="shared" si="0"/>
        <v>0.13703170727763675</v>
      </c>
      <c r="M12" s="105">
        <f t="shared" si="2"/>
        <v>2863953521.8700004</v>
      </c>
    </row>
    <row r="13" spans="1:30" ht="21" x14ac:dyDescent="0.35">
      <c r="A13" s="42" t="s">
        <v>50</v>
      </c>
      <c r="B13" s="179">
        <v>17238</v>
      </c>
      <c r="C13" s="81">
        <f t="shared" ref="C13:C14" si="3">B13/B$16</f>
        <v>0.15820774977514271</v>
      </c>
      <c r="D13" s="77">
        <v>2031688408.8499999</v>
      </c>
      <c r="E13" s="180">
        <v>1966</v>
      </c>
      <c r="F13" s="115">
        <f t="shared" ref="F13:F14" si="4">E13/E$16</f>
        <v>0.15384615384615385</v>
      </c>
      <c r="G13" s="120">
        <v>1077412997.23</v>
      </c>
      <c r="H13" s="181">
        <v>304</v>
      </c>
      <c r="I13" s="81">
        <f t="shared" ref="I13:I14" si="5">H13/H$16</f>
        <v>0.1553398058252427</v>
      </c>
      <c r="J13" s="77">
        <v>242337236.30000001</v>
      </c>
      <c r="K13" s="182">
        <f t="shared" si="1"/>
        <v>19508</v>
      </c>
      <c r="L13" s="128">
        <f t="shared" si="0"/>
        <v>0.15771177260012612</v>
      </c>
      <c r="M13" s="105">
        <f t="shared" si="2"/>
        <v>3351438642.3800001</v>
      </c>
    </row>
    <row r="14" spans="1:30" ht="21" x14ac:dyDescent="0.35">
      <c r="A14" s="42" t="s">
        <v>51</v>
      </c>
      <c r="B14" s="179">
        <v>551</v>
      </c>
      <c r="C14" s="81">
        <f t="shared" si="3"/>
        <v>5.0569944382239029E-3</v>
      </c>
      <c r="D14" s="77">
        <v>57117914.954147339</v>
      </c>
      <c r="E14" s="180">
        <v>167</v>
      </c>
      <c r="F14" s="115">
        <f t="shared" si="4"/>
        <v>1.30683152046326E-2</v>
      </c>
      <c r="G14" s="120">
        <v>111959363.84179688</v>
      </c>
      <c r="H14" s="181">
        <v>13</v>
      </c>
      <c r="I14" s="81">
        <f t="shared" si="5"/>
        <v>6.6428206438426162E-3</v>
      </c>
      <c r="J14" s="77">
        <v>6593195.451171875</v>
      </c>
      <c r="K14" s="182">
        <f t="shared" si="1"/>
        <v>731</v>
      </c>
      <c r="L14" s="128">
        <f t="shared" si="0"/>
        <v>5.9097450159263992E-3</v>
      </c>
      <c r="M14" s="105">
        <f t="shared" si="2"/>
        <v>175670474.24711609</v>
      </c>
    </row>
    <row r="15" spans="1:30" ht="21" x14ac:dyDescent="0.35">
      <c r="A15" s="42" t="s">
        <v>52</v>
      </c>
      <c r="B15" s="179">
        <v>15537</v>
      </c>
      <c r="C15" s="81">
        <f>B15/B$16</f>
        <v>0.14259622973989977</v>
      </c>
      <c r="D15" s="77">
        <v>3272141659.96</v>
      </c>
      <c r="E15" s="180">
        <v>1184</v>
      </c>
      <c r="F15" s="115">
        <f>E15/E$16</f>
        <v>9.2652007199311368E-2</v>
      </c>
      <c r="G15" s="120">
        <v>1176935290.8800001</v>
      </c>
      <c r="H15" s="181">
        <v>334</v>
      </c>
      <c r="I15" s="81">
        <f>H15/H$16</f>
        <v>0.17066939192641797</v>
      </c>
      <c r="J15" s="77">
        <v>1098183337.3599999</v>
      </c>
      <c r="K15" s="183">
        <f t="shared" si="1"/>
        <v>17055</v>
      </c>
      <c r="L15" s="128">
        <f t="shared" si="0"/>
        <v>0.13788057626077255</v>
      </c>
      <c r="M15" s="105">
        <f t="shared" si="2"/>
        <v>5547260288.1999998</v>
      </c>
      <c r="Q15" s="12"/>
    </row>
    <row r="16" spans="1:30" ht="21.75" thickBot="1" x14ac:dyDescent="0.4">
      <c r="A16" s="43" t="s">
        <v>15</v>
      </c>
      <c r="B16" s="185">
        <f>SUM(B8:B15)</f>
        <v>108958</v>
      </c>
      <c r="C16" s="82">
        <f t="shared" ref="C16:J16" si="6">SUM(C8:C15)</f>
        <v>1.0000000000000002</v>
      </c>
      <c r="D16" s="79">
        <f>SUM(D8:D15)</f>
        <v>15648965716.106197</v>
      </c>
      <c r="E16" s="186">
        <f t="shared" si="6"/>
        <v>12779</v>
      </c>
      <c r="F16" s="116">
        <f t="shared" si="6"/>
        <v>1</v>
      </c>
      <c r="G16" s="121">
        <f t="shared" si="6"/>
        <v>5492053200.0400705</v>
      </c>
      <c r="H16" s="186">
        <f t="shared" si="6"/>
        <v>1957</v>
      </c>
      <c r="I16" s="116">
        <f t="shared" si="6"/>
        <v>0.99999999999999989</v>
      </c>
      <c r="J16" s="121">
        <f t="shared" si="6"/>
        <v>3612430897.4568386</v>
      </c>
      <c r="K16" s="187">
        <f>SUM(K8:K15)</f>
        <v>123694</v>
      </c>
      <c r="L16" s="129">
        <f>SUM(L8:L15)</f>
        <v>1</v>
      </c>
      <c r="M16" s="131">
        <f>SUM(M8:M15)</f>
        <v>24753449813.603107</v>
      </c>
      <c r="O16" s="12"/>
      <c r="R16" s="13"/>
    </row>
    <row r="17" spans="1:31" ht="21" x14ac:dyDescent="0.35">
      <c r="A17" s="7"/>
      <c r="B17" s="9"/>
      <c r="C17" s="14"/>
      <c r="D17" s="9"/>
      <c r="E17" s="8"/>
      <c r="F17" s="15"/>
      <c r="G17" s="8"/>
      <c r="H17" s="8"/>
      <c r="I17" s="15"/>
      <c r="J17" s="8"/>
      <c r="K17" s="180"/>
      <c r="L17" s="8"/>
      <c r="M17" s="216"/>
      <c r="N17" s="16"/>
      <c r="O17" s="17"/>
      <c r="P17" s="18"/>
    </row>
    <row r="18" spans="1:31" ht="21" x14ac:dyDescent="0.35">
      <c r="A18" s="24"/>
      <c r="B18" s="9"/>
      <c r="C18" s="14"/>
      <c r="D18" s="9"/>
      <c r="E18" s="8"/>
      <c r="F18" s="15"/>
      <c r="G18" s="8"/>
      <c r="H18" s="8"/>
      <c r="I18" s="15"/>
      <c r="J18" s="8"/>
      <c r="K18" s="16"/>
      <c r="L18" s="17"/>
      <c r="M18" s="18"/>
      <c r="N18" s="21"/>
      <c r="O18" s="21"/>
      <c r="P18" s="25"/>
      <c r="Q18" s="12"/>
      <c r="R18" s="21"/>
      <c r="S18" s="21"/>
      <c r="T18" s="22"/>
      <c r="U18" s="22"/>
      <c r="V18" s="22"/>
      <c r="W18" s="22"/>
      <c r="X18" s="23"/>
      <c r="Y18" s="23"/>
    </row>
    <row r="19" spans="1:31" ht="27" thickBot="1" x14ac:dyDescent="0.45">
      <c r="A19" s="60" t="s">
        <v>16</v>
      </c>
      <c r="Q19" s="12"/>
    </row>
    <row r="20" spans="1:31" x14ac:dyDescent="0.25">
      <c r="A20" s="62"/>
      <c r="B20" s="173" t="s">
        <v>1</v>
      </c>
      <c r="C20" s="174"/>
      <c r="D20" s="174"/>
      <c r="E20" s="174"/>
      <c r="F20" s="173"/>
      <c r="G20" s="173"/>
      <c r="H20" s="63" t="s">
        <v>2</v>
      </c>
      <c r="I20" s="63"/>
      <c r="J20" s="63"/>
      <c r="K20" s="63"/>
      <c r="L20" s="63"/>
      <c r="M20" s="91"/>
      <c r="N20" s="64" t="s">
        <v>3</v>
      </c>
      <c r="O20" s="64"/>
      <c r="P20" s="64"/>
      <c r="Q20" s="64"/>
      <c r="R20" s="64"/>
      <c r="S20" s="64"/>
      <c r="T20" s="97" t="s">
        <v>17</v>
      </c>
      <c r="U20" s="97"/>
      <c r="V20" s="97"/>
      <c r="W20" s="97"/>
      <c r="X20" s="101"/>
      <c r="Y20" s="102"/>
    </row>
    <row r="21" spans="1:31" x14ac:dyDescent="0.25">
      <c r="A21" s="65"/>
      <c r="B21" s="163" t="s">
        <v>5</v>
      </c>
      <c r="C21" s="162" t="s">
        <v>5</v>
      </c>
      <c r="D21" s="162" t="s">
        <v>5</v>
      </c>
      <c r="E21" s="162" t="s">
        <v>5</v>
      </c>
      <c r="F21" s="163" t="s">
        <v>5</v>
      </c>
      <c r="G21" s="163" t="s">
        <v>5</v>
      </c>
      <c r="H21" s="52" t="s">
        <v>2</v>
      </c>
      <c r="I21" s="52" t="s">
        <v>2</v>
      </c>
      <c r="J21" s="52" t="s">
        <v>2</v>
      </c>
      <c r="K21" s="52" t="s">
        <v>2</v>
      </c>
      <c r="L21" s="52" t="s">
        <v>2</v>
      </c>
      <c r="M21" s="92" t="s">
        <v>2</v>
      </c>
      <c r="N21" s="94" t="s">
        <v>6</v>
      </c>
      <c r="O21" s="94" t="s">
        <v>6</v>
      </c>
      <c r="P21" s="94" t="s">
        <v>6</v>
      </c>
      <c r="Q21" s="94" t="s">
        <v>6</v>
      </c>
      <c r="R21" s="94" t="s">
        <v>6</v>
      </c>
      <c r="S21" s="94" t="s">
        <v>6</v>
      </c>
      <c r="T21" s="98"/>
      <c r="U21" s="99"/>
      <c r="V21" s="99"/>
      <c r="W21" s="100" t="s">
        <v>7</v>
      </c>
      <c r="X21" s="98"/>
      <c r="Y21" s="103" t="s">
        <v>7</v>
      </c>
    </row>
    <row r="22" spans="1:31" x14ac:dyDescent="0.25">
      <c r="A22" s="65"/>
      <c r="B22" s="163" t="s">
        <v>9</v>
      </c>
      <c r="C22" s="162" t="s">
        <v>10</v>
      </c>
      <c r="D22" s="162" t="s">
        <v>18</v>
      </c>
      <c r="E22" s="162" t="s">
        <v>18</v>
      </c>
      <c r="F22" s="163" t="s">
        <v>57</v>
      </c>
      <c r="G22" s="163" t="s">
        <v>11</v>
      </c>
      <c r="H22" s="52" t="s">
        <v>9</v>
      </c>
      <c r="I22" s="52" t="s">
        <v>10</v>
      </c>
      <c r="J22" s="52" t="s">
        <v>18</v>
      </c>
      <c r="K22" s="52" t="s">
        <v>18</v>
      </c>
      <c r="L22" s="52" t="s">
        <v>19</v>
      </c>
      <c r="M22" s="92" t="s">
        <v>11</v>
      </c>
      <c r="N22" s="94" t="s">
        <v>9</v>
      </c>
      <c r="O22" s="94" t="s">
        <v>10</v>
      </c>
      <c r="P22" s="94" t="s">
        <v>18</v>
      </c>
      <c r="Q22" s="94" t="s">
        <v>18</v>
      </c>
      <c r="R22" s="94" t="s">
        <v>19</v>
      </c>
      <c r="S22" s="94" t="s">
        <v>11</v>
      </c>
      <c r="T22" s="99" t="s">
        <v>9</v>
      </c>
      <c r="U22" s="99" t="s">
        <v>10</v>
      </c>
      <c r="V22" s="99" t="s">
        <v>18</v>
      </c>
      <c r="W22" s="99" t="s">
        <v>18</v>
      </c>
      <c r="X22" s="99" t="s">
        <v>19</v>
      </c>
      <c r="Y22" s="104" t="s">
        <v>11</v>
      </c>
    </row>
    <row r="23" spans="1:31" ht="15.75" x14ac:dyDescent="0.25">
      <c r="A23" s="66" t="s">
        <v>53</v>
      </c>
      <c r="B23" s="163"/>
      <c r="C23" s="162" t="s">
        <v>13</v>
      </c>
      <c r="D23" s="162" t="s">
        <v>20</v>
      </c>
      <c r="E23" s="162" t="s">
        <v>21</v>
      </c>
      <c r="F23" s="163" t="s">
        <v>13</v>
      </c>
      <c r="G23" s="163" t="s">
        <v>14</v>
      </c>
      <c r="H23" s="52"/>
      <c r="I23" s="89" t="s">
        <v>13</v>
      </c>
      <c r="J23" s="89" t="s">
        <v>20</v>
      </c>
      <c r="K23" s="89" t="s">
        <v>21</v>
      </c>
      <c r="L23" s="89" t="s">
        <v>13</v>
      </c>
      <c r="M23" s="93" t="s">
        <v>14</v>
      </c>
      <c r="N23" s="94"/>
      <c r="O23" s="94" t="s">
        <v>13</v>
      </c>
      <c r="P23" s="94" t="s">
        <v>20</v>
      </c>
      <c r="Q23" s="94" t="s">
        <v>21</v>
      </c>
      <c r="R23" s="94" t="s">
        <v>13</v>
      </c>
      <c r="S23" s="94" t="s">
        <v>14</v>
      </c>
      <c r="T23" s="99"/>
      <c r="U23" s="99" t="s">
        <v>13</v>
      </c>
      <c r="V23" s="99" t="s">
        <v>20</v>
      </c>
      <c r="W23" s="99" t="s">
        <v>21</v>
      </c>
      <c r="X23" s="99" t="s">
        <v>13</v>
      </c>
      <c r="Y23" s="104" t="s">
        <v>14</v>
      </c>
    </row>
    <row r="24" spans="1:31" ht="21" x14ac:dyDescent="0.35">
      <c r="A24" s="41" t="s">
        <v>45</v>
      </c>
      <c r="B24" s="213">
        <v>15230</v>
      </c>
      <c r="C24" s="81">
        <f>B24/B$32</f>
        <v>0.19842355546869911</v>
      </c>
      <c r="D24" s="179">
        <v>887764092.70699859</v>
      </c>
      <c r="E24" s="90">
        <f>D24*0.0000229568418910972</f>
        <v>20380.259912867921</v>
      </c>
      <c r="F24" s="81">
        <f>E24/E$32</f>
        <v>0.55059276085589914</v>
      </c>
      <c r="G24" s="214">
        <v>1460990859.6862793</v>
      </c>
      <c r="H24" s="213">
        <v>3432</v>
      </c>
      <c r="I24" s="81">
        <f t="shared" ref="I24:I31" si="7">H24/H$32</f>
        <v>0.43686354378818737</v>
      </c>
      <c r="J24" s="179">
        <v>3014607041.4032073</v>
      </c>
      <c r="K24" s="179">
        <f>J24*0.0000229568418910972</f>
        <v>69205.857213281735</v>
      </c>
      <c r="L24" s="81">
        <f t="shared" ref="L24:L31" si="8">K24/K$32</f>
        <v>0.88872462903525307</v>
      </c>
      <c r="M24" s="214">
        <v>864823651.88408661</v>
      </c>
      <c r="N24" s="213">
        <v>597</v>
      </c>
      <c r="O24" s="81">
        <f t="shared" ref="O24:O31" si="9">N24/N$32</f>
        <v>0.22988063149788218</v>
      </c>
      <c r="P24" s="179">
        <v>927975658.52454424</v>
      </c>
      <c r="Q24" s="179">
        <f>P24*0.0000229568418910972</f>
        <v>21303.390471534767</v>
      </c>
      <c r="R24" s="81">
        <f t="shared" ref="R24:R31" si="10">Q24/Q$32</f>
        <v>0.65065085424933156</v>
      </c>
      <c r="S24" s="214">
        <v>138209389.51187134</v>
      </c>
      <c r="T24" s="179">
        <f t="shared" ref="T24:T31" si="11">B24+H24+N24</f>
        <v>19259</v>
      </c>
      <c r="U24" s="81">
        <f t="shared" ref="U24:U31" si="12">T24/T$32</f>
        <v>0.22083983120814604</v>
      </c>
      <c r="V24" s="179">
        <f t="shared" ref="V24:V31" si="13">D24+J24+P24</f>
        <v>4830346792.6347504</v>
      </c>
      <c r="W24" s="179">
        <f>V24*0.0000229568418910972</f>
        <v>110889.50759768444</v>
      </c>
      <c r="X24" s="81">
        <f t="shared" ref="X24:X31" si="14">W24/W$32</f>
        <v>0.75114262144081623</v>
      </c>
      <c r="Y24" s="105">
        <f>G24+M24+S24</f>
        <v>2464023901.0822372</v>
      </c>
    </row>
    <row r="25" spans="1:31" ht="21" x14ac:dyDescent="0.35">
      <c r="A25" s="42" t="s">
        <v>46</v>
      </c>
      <c r="B25" s="179">
        <v>20504</v>
      </c>
      <c r="C25" s="81">
        <f>B25/B$32</f>
        <v>0.26713569148589666</v>
      </c>
      <c r="D25" s="179">
        <v>249842962.46071962</v>
      </c>
      <c r="E25" s="90">
        <f t="shared" ref="E25:E31" si="15">D25*0.0000229568418910972</f>
        <v>5735.6053868140734</v>
      </c>
      <c r="F25" s="81">
        <f t="shared" ref="F25:F31" si="16">E25/E$32</f>
        <v>0.15495301917675763</v>
      </c>
      <c r="G25" s="77">
        <v>2110245938</v>
      </c>
      <c r="H25" s="181">
        <v>997</v>
      </c>
      <c r="I25" s="81">
        <f t="shared" si="7"/>
        <v>0.12690936863543789</v>
      </c>
      <c r="J25" s="179">
        <v>36367618.027994394</v>
      </c>
      <c r="K25" s="179">
        <f t="shared" ref="K25:K31" si="17">J25*0.0000229568418910972</f>
        <v>834.88565702448341</v>
      </c>
      <c r="L25" s="81">
        <f t="shared" si="8"/>
        <v>1.0721396652009663E-2</v>
      </c>
      <c r="M25" s="77">
        <v>482069144</v>
      </c>
      <c r="N25" s="179">
        <v>568</v>
      </c>
      <c r="O25" s="81">
        <f t="shared" si="9"/>
        <v>0.21871390065460147</v>
      </c>
      <c r="P25" s="179">
        <v>289293294.27492172</v>
      </c>
      <c r="Q25" s="179">
        <f t="shared" ref="Q25:Q31" si="18">P25*0.0000229568418910972</f>
        <v>6641.2604168240323</v>
      </c>
      <c r="R25" s="81">
        <f t="shared" si="10"/>
        <v>0.20283821813587211</v>
      </c>
      <c r="S25" s="96">
        <v>426959927</v>
      </c>
      <c r="T25" s="179">
        <f t="shared" si="11"/>
        <v>22069</v>
      </c>
      <c r="U25" s="81">
        <f t="shared" si="12"/>
        <v>0.2530616457205761</v>
      </c>
      <c r="V25" s="179">
        <f t="shared" si="13"/>
        <v>575503874.76363564</v>
      </c>
      <c r="W25" s="179">
        <f t="shared" ref="W25:W31" si="19">V25*0.0000229568418910972</f>
        <v>13211.751460662586</v>
      </c>
      <c r="X25" s="81">
        <f t="shared" si="14"/>
        <v>8.9493675650462137E-2</v>
      </c>
      <c r="Y25" s="105">
        <f t="shared" ref="Y25:Y31" si="20">G25+M25+S25</f>
        <v>3019275009</v>
      </c>
    </row>
    <row r="26" spans="1:31" ht="21" x14ac:dyDescent="0.35">
      <c r="A26" s="42" t="s">
        <v>47</v>
      </c>
      <c r="B26" s="179">
        <v>749</v>
      </c>
      <c r="C26" s="81">
        <f>B26/B$32</f>
        <v>9.7583219334245325E-3</v>
      </c>
      <c r="D26" s="179">
        <v>13399483.201769516</v>
      </c>
      <c r="E26" s="90">
        <f t="shared" si="15"/>
        <v>307.60981728543567</v>
      </c>
      <c r="F26" s="81">
        <f t="shared" si="16"/>
        <v>8.3103816776462884E-3</v>
      </c>
      <c r="G26" s="77">
        <v>60020701</v>
      </c>
      <c r="H26" s="181">
        <v>168</v>
      </c>
      <c r="I26" s="81">
        <f t="shared" si="7"/>
        <v>2.1384928716904276E-2</v>
      </c>
      <c r="J26" s="179">
        <v>40052709.587438509</v>
      </c>
      <c r="K26" s="179">
        <f t="shared" si="17"/>
        <v>919.48372130885878</v>
      </c>
      <c r="L26" s="81">
        <f t="shared" si="8"/>
        <v>1.1807784225629701E-2</v>
      </c>
      <c r="M26" s="77">
        <v>85780106</v>
      </c>
      <c r="N26" s="179">
        <v>29</v>
      </c>
      <c r="O26" s="81">
        <f t="shared" si="9"/>
        <v>1.1166730843280709E-2</v>
      </c>
      <c r="P26" s="179">
        <v>8495722.8811823241</v>
      </c>
      <c r="Q26" s="179">
        <f t="shared" si="18"/>
        <v>195.03496693387936</v>
      </c>
      <c r="R26" s="81">
        <f t="shared" si="10"/>
        <v>5.9567827014943911E-3</v>
      </c>
      <c r="S26" s="96">
        <v>18279950</v>
      </c>
      <c r="T26" s="179">
        <f t="shared" si="11"/>
        <v>946</v>
      </c>
      <c r="U26" s="81">
        <f t="shared" si="12"/>
        <v>1.0847628657921292E-2</v>
      </c>
      <c r="V26" s="179">
        <f t="shared" si="13"/>
        <v>61947915.670390353</v>
      </c>
      <c r="W26" s="179">
        <f t="shared" si="19"/>
        <v>1422.1285055281739</v>
      </c>
      <c r="X26" s="81">
        <f t="shared" si="14"/>
        <v>9.6332047712190325E-3</v>
      </c>
      <c r="Y26" s="105">
        <f t="shared" si="20"/>
        <v>164080757</v>
      </c>
    </row>
    <row r="27" spans="1:31" ht="21" x14ac:dyDescent="0.35">
      <c r="A27" s="42" t="s">
        <v>48</v>
      </c>
      <c r="B27" s="179">
        <v>6644</v>
      </c>
      <c r="C27" s="81">
        <f>B27/B$32</f>
        <v>8.656113608233991E-2</v>
      </c>
      <c r="D27" s="179">
        <v>76443617.254802957</v>
      </c>
      <c r="E27" s="90">
        <f t="shared" si="15"/>
        <v>1754.9040349020613</v>
      </c>
      <c r="F27" s="81">
        <f t="shared" si="16"/>
        <v>4.7410458048369103E-2</v>
      </c>
      <c r="G27" s="77">
        <v>399693803</v>
      </c>
      <c r="H27" s="181">
        <v>184</v>
      </c>
      <c r="I27" s="81">
        <f t="shared" si="7"/>
        <v>2.3421588594704685E-2</v>
      </c>
      <c r="J27" s="179">
        <v>35532072.127408616</v>
      </c>
      <c r="K27" s="179">
        <f>J27*0.0000229568418910972</f>
        <v>815.70416189198136</v>
      </c>
      <c r="L27" s="81">
        <f t="shared" si="8"/>
        <v>1.0475072600369959E-2</v>
      </c>
      <c r="M27" s="77">
        <v>86322845</v>
      </c>
      <c r="N27" s="179">
        <v>128</v>
      </c>
      <c r="O27" s="81">
        <f t="shared" si="9"/>
        <v>4.928763958413554E-2</v>
      </c>
      <c r="P27" s="179">
        <v>14396746.009584676</v>
      </c>
      <c r="Q27" s="179">
        <f t="shared" si="18"/>
        <v>330.50382188831992</v>
      </c>
      <c r="R27" s="81">
        <f t="shared" si="10"/>
        <v>1.0094289654580597E-2</v>
      </c>
      <c r="S27" s="96">
        <v>16066227</v>
      </c>
      <c r="T27" s="179">
        <f t="shared" si="11"/>
        <v>6956</v>
      </c>
      <c r="U27" s="81">
        <f t="shared" si="12"/>
        <v>7.9763324465645352E-2</v>
      </c>
      <c r="V27" s="179">
        <f t="shared" si="13"/>
        <v>126372435.39179625</v>
      </c>
      <c r="W27" s="179">
        <f t="shared" si="19"/>
        <v>2901.1120186823623</v>
      </c>
      <c r="X27" s="81">
        <f t="shared" si="14"/>
        <v>1.9651533621311095E-2</v>
      </c>
      <c r="Y27" s="105">
        <f t="shared" si="20"/>
        <v>502082875</v>
      </c>
    </row>
    <row r="28" spans="1:31" ht="21" x14ac:dyDescent="0.35">
      <c r="A28" s="42" t="s">
        <v>49</v>
      </c>
      <c r="B28" s="179">
        <v>11314</v>
      </c>
      <c r="C28" s="81">
        <f t="shared" ref="C28:C29" si="21">B28/B$32</f>
        <v>0.14740407791023385</v>
      </c>
      <c r="D28" s="179">
        <v>122807187.22055022</v>
      </c>
      <c r="E28" s="90">
        <f t="shared" si="15"/>
        <v>2819.2651801125439</v>
      </c>
      <c r="F28" s="81">
        <f t="shared" si="16"/>
        <v>7.6165220941219761E-2</v>
      </c>
      <c r="G28" s="77">
        <v>733805397</v>
      </c>
      <c r="H28" s="181">
        <v>1043</v>
      </c>
      <c r="I28" s="81">
        <f t="shared" si="7"/>
        <v>0.13276476578411406</v>
      </c>
      <c r="J28" s="179">
        <v>103837159.92955351</v>
      </c>
      <c r="K28" s="179">
        <f t="shared" si="17"/>
        <v>2383.7732629233333</v>
      </c>
      <c r="L28" s="81">
        <f t="shared" si="8"/>
        <v>3.0611831051622549E-2</v>
      </c>
      <c r="M28" s="77">
        <v>543142252</v>
      </c>
      <c r="N28" s="179">
        <v>399</v>
      </c>
      <c r="O28" s="81">
        <f t="shared" si="9"/>
        <v>0.15363881401617252</v>
      </c>
      <c r="P28" s="179">
        <v>72080430.811788514</v>
      </c>
      <c r="Q28" s="179">
        <f t="shared" si="18"/>
        <v>1654.7390535883999</v>
      </c>
      <c r="R28" s="81">
        <f t="shared" si="10"/>
        <v>5.0539250088648298E-2</v>
      </c>
      <c r="S28" s="96">
        <v>127885622</v>
      </c>
      <c r="T28" s="179">
        <f t="shared" si="11"/>
        <v>12756</v>
      </c>
      <c r="U28" s="81">
        <f t="shared" si="12"/>
        <v>0.14627098431336574</v>
      </c>
      <c r="V28" s="179">
        <f t="shared" si="13"/>
        <v>298724777.96189225</v>
      </c>
      <c r="W28" s="179">
        <f t="shared" si="19"/>
        <v>6857.7774966242778</v>
      </c>
      <c r="X28" s="81">
        <f t="shared" si="14"/>
        <v>4.6453168362520204E-2</v>
      </c>
      <c r="Y28" s="105">
        <f t="shared" si="20"/>
        <v>1404833271</v>
      </c>
    </row>
    <row r="29" spans="1:31" ht="21" x14ac:dyDescent="0.35">
      <c r="A29" s="42" t="s">
        <v>50</v>
      </c>
      <c r="B29" s="179">
        <v>10153</v>
      </c>
      <c r="C29" s="81">
        <f t="shared" si="21"/>
        <v>0.13227802749006579</v>
      </c>
      <c r="D29" s="179">
        <v>106216108.70361355</v>
      </c>
      <c r="E29" s="90">
        <f t="shared" si="15"/>
        <v>2438.3864137964492</v>
      </c>
      <c r="F29" s="81">
        <f t="shared" si="16"/>
        <v>6.5875406562308975E-2</v>
      </c>
      <c r="G29" s="77">
        <v>717137136</v>
      </c>
      <c r="H29" s="181">
        <v>1041</v>
      </c>
      <c r="I29" s="81">
        <f t="shared" si="7"/>
        <v>0.13251018329938899</v>
      </c>
      <c r="J29" s="179">
        <v>82193329.925561041</v>
      </c>
      <c r="K29" s="179">
        <f t="shared" si="17"/>
        <v>1886.8992796038926</v>
      </c>
      <c r="L29" s="81">
        <f t="shared" si="8"/>
        <v>2.4231097335082566E-2</v>
      </c>
      <c r="M29" s="77">
        <v>605401233</v>
      </c>
      <c r="N29" s="179">
        <v>375</v>
      </c>
      <c r="O29" s="81">
        <f t="shared" si="9"/>
        <v>0.14439738159414708</v>
      </c>
      <c r="P29" s="179">
        <v>40293069.668335907</v>
      </c>
      <c r="Q29" s="179">
        <f t="shared" si="18"/>
        <v>925.00162968295172</v>
      </c>
      <c r="R29" s="81">
        <f t="shared" si="10"/>
        <v>2.8251517115992518E-2</v>
      </c>
      <c r="S29" s="96">
        <v>107164793</v>
      </c>
      <c r="T29" s="179">
        <f t="shared" si="11"/>
        <v>11569</v>
      </c>
      <c r="U29" s="81">
        <f t="shared" si="12"/>
        <v>0.13265984772039263</v>
      </c>
      <c r="V29" s="179">
        <f t="shared" si="13"/>
        <v>228702508.2975105</v>
      </c>
      <c r="W29" s="179">
        <f t="shared" si="19"/>
        <v>5250.2873230832938</v>
      </c>
      <c r="X29" s="81">
        <f t="shared" si="14"/>
        <v>3.5564361936625849E-2</v>
      </c>
      <c r="Y29" s="105">
        <f t="shared" si="20"/>
        <v>1429703162</v>
      </c>
    </row>
    <row r="30" spans="1:31" ht="21" x14ac:dyDescent="0.35">
      <c r="A30" s="42" t="s">
        <v>51</v>
      </c>
      <c r="B30" s="179">
        <v>382</v>
      </c>
      <c r="C30" s="81">
        <f>B30/B$32</f>
        <v>4.9768744707185198E-3</v>
      </c>
      <c r="D30" s="179">
        <v>4586162.381818179</v>
      </c>
      <c r="E30" s="90">
        <f t="shared" si="15"/>
        <v>105.28380468629769</v>
      </c>
      <c r="F30" s="81">
        <f t="shared" si="16"/>
        <v>2.8443455060669308E-3</v>
      </c>
      <c r="G30" s="77">
        <v>33932423</v>
      </c>
      <c r="H30" s="181">
        <v>85</v>
      </c>
      <c r="I30" s="81">
        <f t="shared" si="7"/>
        <v>1.0819755600814664E-2</v>
      </c>
      <c r="J30" s="179">
        <v>14209000.889780849</v>
      </c>
      <c r="K30" s="179">
        <f t="shared" si="17"/>
        <v>326.19378685715839</v>
      </c>
      <c r="L30" s="81">
        <f t="shared" si="8"/>
        <v>4.1889005337339656E-3</v>
      </c>
      <c r="M30" s="77">
        <v>61258761</v>
      </c>
      <c r="N30" s="179">
        <v>21</v>
      </c>
      <c r="O30" s="81">
        <f t="shared" si="9"/>
        <v>8.0862533692722376E-3</v>
      </c>
      <c r="P30" s="179">
        <v>4143687.9172751578</v>
      </c>
      <c r="Q30" s="179">
        <f t="shared" si="18"/>
        <v>95.125988362935644</v>
      </c>
      <c r="R30" s="81">
        <f t="shared" si="10"/>
        <v>2.9053500039046606E-3</v>
      </c>
      <c r="S30" s="96">
        <v>3870585</v>
      </c>
      <c r="T30" s="179">
        <f t="shared" si="11"/>
        <v>488</v>
      </c>
      <c r="U30" s="81">
        <f t="shared" si="12"/>
        <v>5.5958168975323366E-3</v>
      </c>
      <c r="V30" s="179">
        <f t="shared" si="13"/>
        <v>22938851.188874185</v>
      </c>
      <c r="W30" s="179">
        <f t="shared" si="19"/>
        <v>526.6035799063917</v>
      </c>
      <c r="X30" s="81">
        <f t="shared" si="14"/>
        <v>3.5671038860241567E-3</v>
      </c>
      <c r="Y30" s="105">
        <f t="shared" si="20"/>
        <v>99061769</v>
      </c>
    </row>
    <row r="31" spans="1:31" ht="21" x14ac:dyDescent="0.35">
      <c r="A31" s="42" t="s">
        <v>52</v>
      </c>
      <c r="B31" s="179">
        <v>11779</v>
      </c>
      <c r="C31" s="87">
        <f>B31/B$32</f>
        <v>0.15346231515862158</v>
      </c>
      <c r="D31" s="184">
        <v>151319181.83697429</v>
      </c>
      <c r="E31" s="90">
        <f t="shared" si="15"/>
        <v>3473.8105325216061</v>
      </c>
      <c r="F31" s="81">
        <f t="shared" si="16"/>
        <v>9.3848407231732031E-2</v>
      </c>
      <c r="G31" s="78">
        <v>1356301589</v>
      </c>
      <c r="H31" s="181">
        <v>906</v>
      </c>
      <c r="I31" s="81">
        <f t="shared" si="7"/>
        <v>0.11532586558044806</v>
      </c>
      <c r="J31" s="179">
        <v>65260816.330151945</v>
      </c>
      <c r="K31" s="179">
        <f t="shared" si="17"/>
        <v>1498.1822421752324</v>
      </c>
      <c r="L31" s="81">
        <f t="shared" si="8"/>
        <v>1.9239288566298633E-2</v>
      </c>
      <c r="M31" s="77">
        <v>890420310</v>
      </c>
      <c r="N31" s="179">
        <v>480</v>
      </c>
      <c r="O31" s="81">
        <f t="shared" si="9"/>
        <v>0.18482864844050828</v>
      </c>
      <c r="P31" s="179">
        <v>69548148.033153489</v>
      </c>
      <c r="Q31" s="179">
        <f t="shared" si="18"/>
        <v>1596.6058382157273</v>
      </c>
      <c r="R31" s="81">
        <f t="shared" si="10"/>
        <v>4.8763738050175823E-2</v>
      </c>
      <c r="S31" s="96">
        <v>315597062</v>
      </c>
      <c r="T31" s="179">
        <f t="shared" si="11"/>
        <v>13165</v>
      </c>
      <c r="U31" s="81">
        <f t="shared" si="12"/>
        <v>0.1509609210164205</v>
      </c>
      <c r="V31" s="179">
        <f t="shared" si="13"/>
        <v>286128146.20027971</v>
      </c>
      <c r="W31" s="179">
        <f t="shared" si="19"/>
        <v>6568.5986129125649</v>
      </c>
      <c r="X31" s="81">
        <f t="shared" si="14"/>
        <v>4.4494330331021174E-2</v>
      </c>
      <c r="Y31" s="106">
        <f t="shared" si="20"/>
        <v>2562318961</v>
      </c>
      <c r="AE31" s="12"/>
    </row>
    <row r="32" spans="1:31" ht="21.75" thickBot="1" x14ac:dyDescent="0.4">
      <c r="A32" s="43" t="s">
        <v>15</v>
      </c>
      <c r="B32" s="185">
        <f>SUM(B24:B31)</f>
        <v>76755</v>
      </c>
      <c r="C32" s="88">
        <f>SUM(C24:C31)</f>
        <v>1</v>
      </c>
      <c r="D32" s="188">
        <f t="shared" ref="D32:J32" si="22">SUM(D24:D31)</f>
        <v>1612378795.7672472</v>
      </c>
      <c r="E32" s="169">
        <f t="shared" si="22"/>
        <v>37015.125082986393</v>
      </c>
      <c r="F32" s="144">
        <f t="shared" si="22"/>
        <v>0.99999999999999989</v>
      </c>
      <c r="G32" s="79">
        <f t="shared" si="22"/>
        <v>6872127846.6862793</v>
      </c>
      <c r="H32" s="189">
        <f t="shared" si="22"/>
        <v>7856</v>
      </c>
      <c r="I32" s="82">
        <f t="shared" si="22"/>
        <v>1</v>
      </c>
      <c r="J32" s="185">
        <f t="shared" si="22"/>
        <v>3392059748.2210965</v>
      </c>
      <c r="K32" s="185">
        <f t="shared" ref="K32:U32" si="23">SUM(K24:K31)</f>
        <v>77870.97932506667</v>
      </c>
      <c r="L32" s="82">
        <f>SUM(L24:L31)</f>
        <v>1</v>
      </c>
      <c r="M32" s="79">
        <f t="shared" si="23"/>
        <v>3619218302.8840866</v>
      </c>
      <c r="N32" s="185">
        <f t="shared" si="23"/>
        <v>2597</v>
      </c>
      <c r="O32" s="82">
        <f t="shared" si="23"/>
        <v>1</v>
      </c>
      <c r="P32" s="185">
        <f t="shared" si="23"/>
        <v>1426226758.1207862</v>
      </c>
      <c r="Q32" s="185">
        <f t="shared" si="23"/>
        <v>32741.662187031015</v>
      </c>
      <c r="R32" s="82">
        <f t="shared" si="23"/>
        <v>1</v>
      </c>
      <c r="S32" s="95">
        <f t="shared" si="23"/>
        <v>1154033555.5118713</v>
      </c>
      <c r="T32" s="185">
        <f t="shared" si="23"/>
        <v>87208</v>
      </c>
      <c r="U32" s="82">
        <f t="shared" si="23"/>
        <v>1</v>
      </c>
      <c r="V32" s="185">
        <f>SUM(V24:V31)</f>
        <v>6430665302.109129</v>
      </c>
      <c r="W32" s="185">
        <f>SUM(W24:W31)</f>
        <v>147627.7665950841</v>
      </c>
      <c r="X32" s="82">
        <f t="shared" ref="X32" si="24">SUM(X24:X31)</f>
        <v>0.99999999999999978</v>
      </c>
      <c r="Y32" s="107">
        <f>SUM(Y24:Y31)</f>
        <v>11645379705.082237</v>
      </c>
    </row>
    <row r="33" spans="1:33" ht="21" x14ac:dyDescent="0.35">
      <c r="A33" s="7"/>
      <c r="B33" s="9"/>
      <c r="C33" s="14"/>
      <c r="F33" s="9"/>
      <c r="G33" s="12"/>
      <c r="H33" s="9"/>
      <c r="J33" s="9"/>
      <c r="K33" s="14"/>
      <c r="L33" s="9"/>
      <c r="M33" s="26"/>
      <c r="N33" s="14"/>
      <c r="O33" s="20"/>
      <c r="P33" s="9"/>
      <c r="Q33" s="14"/>
      <c r="R33" s="9"/>
      <c r="S33" s="26"/>
      <c r="T33" s="14"/>
      <c r="U33" s="9"/>
      <c r="V33" s="215"/>
      <c r="W33" s="14"/>
      <c r="Y33" s="12"/>
      <c r="Z33" s="14"/>
      <c r="AA33" s="9"/>
      <c r="AB33" s="23"/>
    </row>
    <row r="34" spans="1:33" ht="21" x14ac:dyDescent="0.35">
      <c r="A34" s="7"/>
      <c r="B34" s="9"/>
      <c r="C34" s="14"/>
      <c r="D34" s="9"/>
      <c r="E34" s="9"/>
      <c r="F34" s="14"/>
      <c r="G34" s="9"/>
      <c r="H34" s="9"/>
      <c r="I34" s="14"/>
      <c r="J34" s="9"/>
      <c r="K34" s="26"/>
      <c r="L34" s="14"/>
      <c r="M34" s="9"/>
      <c r="N34" s="9"/>
      <c r="O34" s="14"/>
      <c r="P34" s="9"/>
      <c r="Q34" s="26"/>
      <c r="R34" s="14"/>
      <c r="S34" s="9"/>
      <c r="T34" s="9"/>
      <c r="U34" s="14"/>
      <c r="V34" s="9"/>
      <c r="W34" s="26"/>
      <c r="X34" s="14"/>
      <c r="Y34" s="9"/>
    </row>
    <row r="35" spans="1:33" ht="27" thickBot="1" x14ac:dyDescent="0.45">
      <c r="A35" s="61" t="s">
        <v>22</v>
      </c>
      <c r="C35" s="27"/>
      <c r="D35" s="27"/>
      <c r="E35" s="27"/>
      <c r="F35" s="27"/>
      <c r="G35" s="27"/>
      <c r="H35" s="27"/>
      <c r="I35" s="3"/>
      <c r="J35" s="3"/>
      <c r="K35" s="3"/>
      <c r="L35" s="3"/>
      <c r="AD35" s="19"/>
      <c r="AG35" s="12"/>
    </row>
    <row r="36" spans="1:33" x14ac:dyDescent="0.25">
      <c r="A36" s="67"/>
      <c r="B36" s="132" t="s">
        <v>23</v>
      </c>
      <c r="C36" s="132" t="s">
        <v>23</v>
      </c>
      <c r="D36" s="134" t="s">
        <v>23</v>
      </c>
      <c r="E36" s="134" t="s">
        <v>23</v>
      </c>
      <c r="F36" s="134" t="s">
        <v>23</v>
      </c>
      <c r="G36" s="68" t="s">
        <v>24</v>
      </c>
      <c r="H36" s="136" t="s">
        <v>24</v>
      </c>
      <c r="I36" s="138" t="s">
        <v>24</v>
      </c>
      <c r="J36" s="138" t="s">
        <v>24</v>
      </c>
      <c r="K36" s="138" t="s">
        <v>24</v>
      </c>
      <c r="L36" s="85"/>
      <c r="M36" s="85"/>
      <c r="N36" s="85"/>
      <c r="O36" s="85"/>
      <c r="P36" s="85"/>
      <c r="Q36" s="141" t="s">
        <v>56</v>
      </c>
      <c r="R36" s="140"/>
      <c r="S36" s="102"/>
      <c r="T36" s="102"/>
      <c r="U36" s="102"/>
    </row>
    <row r="37" spans="1:33" x14ac:dyDescent="0.25">
      <c r="A37" s="69"/>
      <c r="B37" s="133" t="s">
        <v>27</v>
      </c>
      <c r="C37" s="133" t="s">
        <v>27</v>
      </c>
      <c r="D37" s="135" t="s">
        <v>27</v>
      </c>
      <c r="E37" s="135" t="s">
        <v>27</v>
      </c>
      <c r="F37" s="135" t="s">
        <v>27</v>
      </c>
      <c r="G37" s="51" t="s">
        <v>28</v>
      </c>
      <c r="H37" s="137" t="s">
        <v>28</v>
      </c>
      <c r="I37" s="139" t="s">
        <v>28</v>
      </c>
      <c r="J37" s="139" t="s">
        <v>28</v>
      </c>
      <c r="K37" s="139" t="s">
        <v>28</v>
      </c>
      <c r="L37" s="86" t="s">
        <v>25</v>
      </c>
      <c r="M37" s="86" t="s">
        <v>25</v>
      </c>
      <c r="N37" s="86" t="s">
        <v>25</v>
      </c>
      <c r="O37" s="86" t="s">
        <v>25</v>
      </c>
      <c r="P37" s="86" t="s">
        <v>25</v>
      </c>
      <c r="Q37" s="100" t="s">
        <v>26</v>
      </c>
      <c r="R37" s="100" t="s">
        <v>26</v>
      </c>
      <c r="S37" s="103" t="s">
        <v>26</v>
      </c>
      <c r="T37" s="103" t="s">
        <v>26</v>
      </c>
      <c r="U37" s="103" t="s">
        <v>26</v>
      </c>
    </row>
    <row r="38" spans="1:33" x14ac:dyDescent="0.25">
      <c r="A38" s="69"/>
      <c r="B38" s="133" t="s">
        <v>29</v>
      </c>
      <c r="C38" s="133" t="s">
        <v>29</v>
      </c>
      <c r="D38" s="135" t="s">
        <v>30</v>
      </c>
      <c r="E38" s="135" t="s">
        <v>62</v>
      </c>
      <c r="F38" s="135" t="s">
        <v>62</v>
      </c>
      <c r="G38" s="51" t="s">
        <v>29</v>
      </c>
      <c r="H38" s="137" t="s">
        <v>29</v>
      </c>
      <c r="I38" s="139" t="s">
        <v>30</v>
      </c>
      <c r="J38" s="139" t="s">
        <v>62</v>
      </c>
      <c r="K38" s="139" t="s">
        <v>62</v>
      </c>
      <c r="L38" s="49" t="s">
        <v>29</v>
      </c>
      <c r="M38" s="49" t="s">
        <v>29</v>
      </c>
      <c r="N38" s="49" t="s">
        <v>30</v>
      </c>
      <c r="O38" s="49" t="s">
        <v>62</v>
      </c>
      <c r="P38" s="49" t="s">
        <v>62</v>
      </c>
      <c r="Q38" s="100" t="s">
        <v>29</v>
      </c>
      <c r="R38" s="100" t="s">
        <v>29</v>
      </c>
      <c r="S38" s="103" t="s">
        <v>29</v>
      </c>
      <c r="T38" s="103" t="s">
        <v>18</v>
      </c>
      <c r="U38" s="103" t="s">
        <v>18</v>
      </c>
    </row>
    <row r="39" spans="1:33" ht="15.75" x14ac:dyDescent="0.25">
      <c r="A39" s="70" t="s">
        <v>53</v>
      </c>
      <c r="B39" s="133" t="s">
        <v>31</v>
      </c>
      <c r="C39" s="133" t="s">
        <v>32</v>
      </c>
      <c r="D39" s="135" t="s">
        <v>59</v>
      </c>
      <c r="E39" s="135" t="s">
        <v>31</v>
      </c>
      <c r="F39" s="135" t="s">
        <v>21</v>
      </c>
      <c r="G39" s="51" t="s">
        <v>31</v>
      </c>
      <c r="H39" s="137" t="s">
        <v>32</v>
      </c>
      <c r="I39" s="139" t="s">
        <v>59</v>
      </c>
      <c r="J39" s="139" t="s">
        <v>31</v>
      </c>
      <c r="K39" s="139" t="s">
        <v>21</v>
      </c>
      <c r="L39" s="49" t="s">
        <v>31</v>
      </c>
      <c r="M39" s="49" t="s">
        <v>32</v>
      </c>
      <c r="N39" s="49" t="s">
        <v>60</v>
      </c>
      <c r="O39" s="49" t="s">
        <v>31</v>
      </c>
      <c r="P39" s="49" t="s">
        <v>21</v>
      </c>
      <c r="Q39" s="100" t="s">
        <v>31</v>
      </c>
      <c r="R39" s="100" t="s">
        <v>32</v>
      </c>
      <c r="S39" s="103" t="s">
        <v>61</v>
      </c>
      <c r="T39" s="103" t="s">
        <v>31</v>
      </c>
      <c r="U39" s="103" t="s">
        <v>21</v>
      </c>
    </row>
    <row r="40" spans="1:33" ht="21" x14ac:dyDescent="0.35">
      <c r="A40" s="41" t="s">
        <v>45</v>
      </c>
      <c r="B40" s="179">
        <v>269825.05</v>
      </c>
      <c r="C40" s="179">
        <f t="shared" ref="C40:C47" si="25">B40/5280</f>
        <v>51.103229166666665</v>
      </c>
      <c r="D40" s="178">
        <f>B40/$B$48</f>
        <v>0.30593338196821895</v>
      </c>
      <c r="E40" s="203">
        <v>14963663.305154106</v>
      </c>
      <c r="F40" s="198">
        <f>E40*0.0000229568418910972</f>
        <v>343.51845260803577</v>
      </c>
      <c r="G40" s="181">
        <v>779959.51</v>
      </c>
      <c r="H40" s="83">
        <f>G40/5280</f>
        <v>147.71960416666667</v>
      </c>
      <c r="I40" s="178">
        <f t="shared" ref="I40:I47" si="26">G40/$G$48</f>
        <v>0.39411873477599463</v>
      </c>
      <c r="J40" s="203">
        <v>31051646.978407685</v>
      </c>
      <c r="K40" s="206">
        <f>E40*0.0000229568418910972</f>
        <v>343.51845260803577</v>
      </c>
      <c r="L40" s="179">
        <v>1719352.97</v>
      </c>
      <c r="M40" s="179">
        <f>L40/5280</f>
        <v>325.63503219696969</v>
      </c>
      <c r="N40" s="193">
        <f t="shared" ref="N40:N47" si="27">L40/$L$48</f>
        <v>0.31299065491998607</v>
      </c>
      <c r="O40" s="203">
        <v>51055116.008740798</v>
      </c>
      <c r="P40" s="198">
        <f>O40*0.0000229568418910972</f>
        <v>1172.064225944288</v>
      </c>
      <c r="Q40" s="181">
        <f t="shared" ref="Q40:Q47" si="28">B40+G40+L40</f>
        <v>2769137.5300000003</v>
      </c>
      <c r="R40" s="179">
        <f t="shared" ref="R40:R47" si="29">Q40/5280</f>
        <v>524.45786553030302</v>
      </c>
      <c r="S40" s="193">
        <f t="shared" ref="S40:S47" si="30">Q40/$Q$48</f>
        <v>0.33146357580738145</v>
      </c>
      <c r="T40" s="198">
        <f>E40+J40+O40</f>
        <v>97070426.292302579</v>
      </c>
      <c r="U40" s="209">
        <f>T40*0.0000229568418910972</f>
        <v>2228.430428693795</v>
      </c>
    </row>
    <row r="41" spans="1:33" ht="21" x14ac:dyDescent="0.35">
      <c r="A41" s="42" t="s">
        <v>46</v>
      </c>
      <c r="B41" s="179">
        <v>44230.96</v>
      </c>
      <c r="C41" s="179">
        <f t="shared" si="25"/>
        <v>8.3770757575757582</v>
      </c>
      <c r="D41" s="178">
        <f>B41/$B$48</f>
        <v>5.0150003420738783E-2</v>
      </c>
      <c r="E41" s="203">
        <v>2494848.8781850883</v>
      </c>
      <c r="F41" s="198">
        <f t="shared" ref="F41:F47" si="31">E41*0.0000229568418910972</f>
        <v>57.273851238676286</v>
      </c>
      <c r="G41" s="181">
        <v>346101.14</v>
      </c>
      <c r="H41" s="83">
        <f t="shared" ref="H41:H47" si="32">G41/5280</f>
        <v>65.549458333333334</v>
      </c>
      <c r="I41" s="178">
        <f t="shared" si="26"/>
        <v>0.17488721100577309</v>
      </c>
      <c r="J41" s="203">
        <v>13672570.379485665</v>
      </c>
      <c r="K41" s="206">
        <f t="shared" ref="K41:K47" si="33">E41*0.0000229568418910972</f>
        <v>57.273851238676286</v>
      </c>
      <c r="L41" s="179">
        <v>1314438.6200000001</v>
      </c>
      <c r="M41" s="179">
        <f>L41/5280</f>
        <v>248.94670833333336</v>
      </c>
      <c r="N41" s="193">
        <f t="shared" si="27"/>
        <v>0.23928013136588394</v>
      </c>
      <c r="O41" s="203">
        <v>38444905.931392156</v>
      </c>
      <c r="P41" s="198">
        <f t="shared" ref="P41:P47" si="34">O41*0.0000229568418910972</f>
        <v>882.57362698507461</v>
      </c>
      <c r="Q41" s="181">
        <f t="shared" si="28"/>
        <v>1704770.7200000002</v>
      </c>
      <c r="R41" s="179">
        <f t="shared" si="29"/>
        <v>322.87324242424245</v>
      </c>
      <c r="S41" s="193">
        <f t="shared" si="30"/>
        <v>0.20405970908311091</v>
      </c>
      <c r="T41" s="198">
        <f t="shared" ref="T41:T47" si="35">E41+J41+O41</f>
        <v>54612325.189062908</v>
      </c>
      <c r="U41" s="209">
        <f t="shared" ref="U41:U47" si="36">T41*0.0000229568418910972</f>
        <v>1253.7265146705022</v>
      </c>
    </row>
    <row r="42" spans="1:33" ht="21" x14ac:dyDescent="0.35">
      <c r="A42" s="42" t="s">
        <v>47</v>
      </c>
      <c r="B42" s="179">
        <v>16181.89</v>
      </c>
      <c r="C42" s="179">
        <f t="shared" si="25"/>
        <v>3.0647518939393938</v>
      </c>
      <c r="D42" s="178">
        <f>B42/$B$48</f>
        <v>1.8347371136733608E-2</v>
      </c>
      <c r="E42" s="203">
        <v>970543.43684374611</v>
      </c>
      <c r="F42" s="198">
        <f t="shared" si="31"/>
        <v>22.280612228063958</v>
      </c>
      <c r="G42" s="181">
        <v>40566.36</v>
      </c>
      <c r="H42" s="83">
        <f t="shared" si="32"/>
        <v>7.6830227272727276</v>
      </c>
      <c r="I42" s="178">
        <f t="shared" si="26"/>
        <v>2.0498451871774109E-2</v>
      </c>
      <c r="J42" s="203">
        <v>1614719.5216282832</v>
      </c>
      <c r="K42" s="206">
        <f t="shared" si="33"/>
        <v>22.280612228063958</v>
      </c>
      <c r="L42" s="179">
        <v>73466.52</v>
      </c>
      <c r="M42" s="179">
        <f t="shared" ref="M42:M47" si="37">L42/5280</f>
        <v>13.914113636363638</v>
      </c>
      <c r="N42" s="193">
        <f t="shared" si="27"/>
        <v>1.3373829929460183E-2</v>
      </c>
      <c r="O42" s="203">
        <v>2165690.7298875786</v>
      </c>
      <c r="P42" s="198">
        <f t="shared" si="34"/>
        <v>49.717419671044034</v>
      </c>
      <c r="Q42" s="181">
        <f t="shared" si="28"/>
        <v>130214.77</v>
      </c>
      <c r="R42" s="179">
        <f t="shared" si="29"/>
        <v>24.661888257575757</v>
      </c>
      <c r="S42" s="193">
        <f t="shared" si="30"/>
        <v>1.5586605150353705E-2</v>
      </c>
      <c r="T42" s="198">
        <f t="shared" si="35"/>
        <v>4750953.6883596079</v>
      </c>
      <c r="U42" s="209">
        <f t="shared" si="36"/>
        <v>109.06689265559659</v>
      </c>
    </row>
    <row r="43" spans="1:33" ht="21" x14ac:dyDescent="0.35">
      <c r="A43" s="42" t="s">
        <v>48</v>
      </c>
      <c r="B43" s="179">
        <v>38461.42</v>
      </c>
      <c r="C43" s="179">
        <f t="shared" si="25"/>
        <v>7.284359848484848</v>
      </c>
      <c r="D43" s="178">
        <f t="shared" ref="D43:D44" si="38">B43/$B$48</f>
        <v>4.3608376227114921E-2</v>
      </c>
      <c r="E43" s="203">
        <v>2289663.9507281366</v>
      </c>
      <c r="F43" s="198">
        <f t="shared" si="31"/>
        <v>52.563453300610803</v>
      </c>
      <c r="G43" s="181">
        <v>84637.63</v>
      </c>
      <c r="H43" s="83">
        <f t="shared" si="32"/>
        <v>16.029854166666667</v>
      </c>
      <c r="I43" s="178">
        <f t="shared" si="26"/>
        <v>4.2767958108541775E-2</v>
      </c>
      <c r="J43" s="203">
        <v>3363218.7584632249</v>
      </c>
      <c r="K43" s="206">
        <f t="shared" si="33"/>
        <v>52.563453300610803</v>
      </c>
      <c r="L43" s="179">
        <v>322871.69</v>
      </c>
      <c r="M43" s="179">
        <f t="shared" si="37"/>
        <v>61.149941287878789</v>
      </c>
      <c r="N43" s="193">
        <f t="shared" si="27"/>
        <v>5.8775494893420696E-2</v>
      </c>
      <c r="O43" s="203">
        <v>9471184.405542532</v>
      </c>
      <c r="P43" s="198">
        <f t="shared" si="34"/>
        <v>217.42848291946532</v>
      </c>
      <c r="Q43" s="181">
        <f t="shared" si="28"/>
        <v>445970.74</v>
      </c>
      <c r="R43" s="179">
        <f t="shared" ref="R43:R44" si="39">Q43/5280</f>
        <v>84.464155303030296</v>
      </c>
      <c r="S43" s="193">
        <f t="shared" si="30"/>
        <v>5.338234543585995E-2</v>
      </c>
      <c r="T43" s="198">
        <f t="shared" si="35"/>
        <v>15124067.114733893</v>
      </c>
      <c r="U43" s="209">
        <f t="shared" si="36"/>
        <v>347.20081750328859</v>
      </c>
    </row>
    <row r="44" spans="1:33" ht="21" x14ac:dyDescent="0.35">
      <c r="A44" s="42" t="s">
        <v>49</v>
      </c>
      <c r="B44" s="179">
        <v>114034.9</v>
      </c>
      <c r="C44" s="179">
        <f t="shared" si="25"/>
        <v>21.59751893939394</v>
      </c>
      <c r="D44" s="178">
        <f t="shared" si="38"/>
        <v>0.1292951956069596</v>
      </c>
      <c r="E44" s="203">
        <v>6442452.7750961203</v>
      </c>
      <c r="F44" s="198">
        <f t="shared" si="31"/>
        <v>147.89836974874203</v>
      </c>
      <c r="G44" s="181">
        <v>211677.53</v>
      </c>
      <c r="H44" s="83">
        <f t="shared" si="32"/>
        <v>40.090441287878789</v>
      </c>
      <c r="I44" s="178">
        <f t="shared" si="26"/>
        <v>0.10696206563864789</v>
      </c>
      <c r="J44" s="203">
        <v>8407297.6316056959</v>
      </c>
      <c r="K44" s="206">
        <f t="shared" si="33"/>
        <v>147.89836974874203</v>
      </c>
      <c r="L44" s="179">
        <v>702976.82</v>
      </c>
      <c r="M44" s="179">
        <f t="shared" si="37"/>
        <v>133.13954924242424</v>
      </c>
      <c r="N44" s="193">
        <f t="shared" si="27"/>
        <v>0.1279697532295356</v>
      </c>
      <c r="O44" s="203">
        <v>20609051.866511617</v>
      </c>
      <c r="P44" s="198">
        <f t="shared" si="34"/>
        <v>473.11874522492883</v>
      </c>
      <c r="Q44" s="181">
        <f t="shared" si="28"/>
        <v>1028689.25</v>
      </c>
      <c r="R44" s="179">
        <f t="shared" si="39"/>
        <v>194.82750946969696</v>
      </c>
      <c r="S44" s="193">
        <f t="shared" si="30"/>
        <v>0.12313329096356343</v>
      </c>
      <c r="T44" s="198">
        <f t="shared" si="35"/>
        <v>35458802.273213431</v>
      </c>
      <c r="U44" s="209">
        <f t="shared" si="36"/>
        <v>814.02211743383873</v>
      </c>
    </row>
    <row r="45" spans="1:33" ht="21" x14ac:dyDescent="0.35">
      <c r="A45" s="42" t="s">
        <v>50</v>
      </c>
      <c r="B45" s="179">
        <v>119156.25</v>
      </c>
      <c r="C45" s="179">
        <f t="shared" si="25"/>
        <v>22.56747159090909</v>
      </c>
      <c r="D45" s="178">
        <f>B45/$B$48</f>
        <v>0.13510189118894109</v>
      </c>
      <c r="E45" s="203">
        <v>6382111.0973377889</v>
      </c>
      <c r="F45" s="198">
        <f t="shared" si="31"/>
        <v>146.51311539300048</v>
      </c>
      <c r="G45" s="181">
        <v>282135.74</v>
      </c>
      <c r="H45" s="83">
        <f t="shared" si="32"/>
        <v>53.434799242424241</v>
      </c>
      <c r="I45" s="178">
        <f t="shared" si="26"/>
        <v>0.14256506838911287</v>
      </c>
      <c r="J45" s="203">
        <v>11095839.114942661</v>
      </c>
      <c r="K45" s="206">
        <f t="shared" si="33"/>
        <v>146.51311539300048</v>
      </c>
      <c r="L45" s="179">
        <v>539614.92000000004</v>
      </c>
      <c r="M45" s="179">
        <f t="shared" si="37"/>
        <v>102.19979545454547</v>
      </c>
      <c r="N45" s="193">
        <f t="shared" si="27"/>
        <v>9.823138713361218E-2</v>
      </c>
      <c r="O45" s="203">
        <v>15872757.474348847</v>
      </c>
      <c r="P45" s="198">
        <f t="shared" si="34"/>
        <v>364.38838371435776</v>
      </c>
      <c r="Q45" s="181">
        <f t="shared" si="28"/>
        <v>940906.91</v>
      </c>
      <c r="R45" s="179">
        <f t="shared" si="29"/>
        <v>178.20206628787881</v>
      </c>
      <c r="S45" s="193">
        <f t="shared" si="30"/>
        <v>0.11262581417921631</v>
      </c>
      <c r="T45" s="198">
        <f t="shared" si="35"/>
        <v>33350707.686629295</v>
      </c>
      <c r="U45" s="209">
        <f t="shared" si="36"/>
        <v>765.62692331814878</v>
      </c>
    </row>
    <row r="46" spans="1:33" ht="21" x14ac:dyDescent="0.35">
      <c r="A46" s="42" t="s">
        <v>51</v>
      </c>
      <c r="B46" s="179">
        <v>9845.7000000000007</v>
      </c>
      <c r="C46" s="179">
        <f t="shared" si="25"/>
        <v>1.8647159090909091</v>
      </c>
      <c r="D46" s="178">
        <f>B46/$B$48</f>
        <v>1.1163264118155426E-2</v>
      </c>
      <c r="E46" s="203">
        <v>518887.46530620754</v>
      </c>
      <c r="F46" s="198">
        <f t="shared" si="31"/>
        <v>11.91201750030679</v>
      </c>
      <c r="G46" s="181">
        <v>22650.47</v>
      </c>
      <c r="H46" s="83">
        <f t="shared" si="32"/>
        <v>4.2898617424242422</v>
      </c>
      <c r="I46" s="178">
        <f t="shared" si="26"/>
        <v>1.1445433338560899E-2</v>
      </c>
      <c r="J46" s="203">
        <v>896000.09199367557</v>
      </c>
      <c r="K46" s="206">
        <f t="shared" si="33"/>
        <v>11.91201750030679</v>
      </c>
      <c r="L46" s="179">
        <v>30466.46</v>
      </c>
      <c r="M46" s="179">
        <f t="shared" si="37"/>
        <v>5.7701628787878789</v>
      </c>
      <c r="N46" s="193">
        <f t="shared" si="27"/>
        <v>5.5461080039275225E-3</v>
      </c>
      <c r="O46" s="203">
        <v>896028.18645104929</v>
      </c>
      <c r="P46" s="198">
        <f t="shared" si="34"/>
        <v>20.5699774063233</v>
      </c>
      <c r="Q46" s="181">
        <f t="shared" si="28"/>
        <v>62962.630000000005</v>
      </c>
      <c r="R46" s="179">
        <f t="shared" si="29"/>
        <v>11.924740530303032</v>
      </c>
      <c r="S46" s="193">
        <f t="shared" si="30"/>
        <v>7.5365770951929248E-3</v>
      </c>
      <c r="T46" s="198">
        <f t="shared" si="35"/>
        <v>2310915.7437509326</v>
      </c>
      <c r="U46" s="209">
        <f t="shared" si="36"/>
        <v>53.051327352937449</v>
      </c>
    </row>
    <row r="47" spans="1:33" ht="21" x14ac:dyDescent="0.35">
      <c r="A47" s="42" t="s">
        <v>52</v>
      </c>
      <c r="B47" s="179">
        <v>270237.05</v>
      </c>
      <c r="C47" s="179">
        <f t="shared" si="25"/>
        <v>51.181259469696968</v>
      </c>
      <c r="D47" s="178">
        <f>B47/$B$48</f>
        <v>0.30640051633313764</v>
      </c>
      <c r="E47" s="204">
        <v>13406001.315415919</v>
      </c>
      <c r="F47" s="208">
        <f t="shared" si="31"/>
        <v>307.75945258984433</v>
      </c>
      <c r="G47" s="181">
        <v>211267.9</v>
      </c>
      <c r="H47" s="83">
        <f t="shared" si="32"/>
        <v>40.012859848484844</v>
      </c>
      <c r="I47" s="178">
        <f t="shared" si="26"/>
        <v>0.10675507687159472</v>
      </c>
      <c r="J47" s="204">
        <v>8366826.043999509</v>
      </c>
      <c r="K47" s="207">
        <f t="shared" si="33"/>
        <v>307.75945258984433</v>
      </c>
      <c r="L47" s="179">
        <v>790116.49</v>
      </c>
      <c r="M47" s="179">
        <f t="shared" si="37"/>
        <v>149.64327462121213</v>
      </c>
      <c r="N47" s="193">
        <f t="shared" si="27"/>
        <v>0.1438326405241738</v>
      </c>
      <c r="O47" s="204">
        <v>23132152.568622719</v>
      </c>
      <c r="P47" s="208">
        <f t="shared" si="34"/>
        <v>531.04116911860967</v>
      </c>
      <c r="Q47" s="202">
        <f t="shared" si="28"/>
        <v>1271621.44</v>
      </c>
      <c r="R47" s="179">
        <f t="shared" si="29"/>
        <v>240.83739393939393</v>
      </c>
      <c r="S47" s="193">
        <f t="shared" si="30"/>
        <v>0.15221208228532135</v>
      </c>
      <c r="T47" s="208">
        <f t="shared" si="35"/>
        <v>44904979.92803815</v>
      </c>
      <c r="U47" s="210">
        <f t="shared" si="36"/>
        <v>1030.8765243308651</v>
      </c>
    </row>
    <row r="48" spans="1:33" ht="21.75" thickBot="1" x14ac:dyDescent="0.4">
      <c r="A48" s="48" t="s">
        <v>15</v>
      </c>
      <c r="B48" s="185">
        <f t="shared" ref="B48:D48" si="40">SUM(B40:B47)</f>
        <v>881973.22</v>
      </c>
      <c r="C48" s="185">
        <f t="shared" si="40"/>
        <v>167.04038257575758</v>
      </c>
      <c r="D48" s="192">
        <f t="shared" si="40"/>
        <v>1</v>
      </c>
      <c r="E48" s="205">
        <f t="shared" ref="E48:U48" si="41">SUM(E40:E47)</f>
        <v>47468172.224067114</v>
      </c>
      <c r="F48" s="205">
        <f t="shared" si="41"/>
        <v>1089.7193246072804</v>
      </c>
      <c r="G48" s="189">
        <f t="shared" si="41"/>
        <v>1978996.28</v>
      </c>
      <c r="H48" s="84">
        <f t="shared" si="41"/>
        <v>374.80990151515147</v>
      </c>
      <c r="I48" s="192">
        <f t="shared" si="41"/>
        <v>0.99999999999999989</v>
      </c>
      <c r="J48" s="205">
        <f t="shared" si="41"/>
        <v>78468118.520526394</v>
      </c>
      <c r="K48" s="187">
        <f t="shared" si="41"/>
        <v>1089.7193246072804</v>
      </c>
      <c r="L48" s="190">
        <f t="shared" si="41"/>
        <v>5493304.4900000002</v>
      </c>
      <c r="M48" s="190">
        <f t="shared" si="41"/>
        <v>1040.3985776515151</v>
      </c>
      <c r="N48" s="194">
        <f t="shared" si="41"/>
        <v>1</v>
      </c>
      <c r="O48" s="188">
        <f t="shared" si="41"/>
        <v>161646887.17149729</v>
      </c>
      <c r="P48" s="205">
        <f t="shared" si="41"/>
        <v>3710.9020309840907</v>
      </c>
      <c r="Q48" s="191">
        <f t="shared" si="41"/>
        <v>8354273.9900000002</v>
      </c>
      <c r="R48" s="190">
        <f t="shared" si="41"/>
        <v>1582.2488617424244</v>
      </c>
      <c r="S48" s="194">
        <f t="shared" si="41"/>
        <v>1</v>
      </c>
      <c r="T48" s="205">
        <f t="shared" si="41"/>
        <v>287583177.91609085</v>
      </c>
      <c r="U48" s="211">
        <f t="shared" si="41"/>
        <v>6602.0015459589731</v>
      </c>
    </row>
    <row r="49" spans="1:22" ht="21" x14ac:dyDescent="0.35">
      <c r="A49" s="7"/>
      <c r="B49" s="9"/>
      <c r="C49" s="29"/>
      <c r="D49" s="33"/>
      <c r="E49" s="9"/>
      <c r="F49" s="14"/>
      <c r="G49" s="33"/>
      <c r="H49" s="10"/>
      <c r="I49" s="34"/>
      <c r="J49" s="33"/>
      <c r="K49" s="35"/>
      <c r="L49" s="34"/>
      <c r="M49" s="33"/>
      <c r="N49" s="30"/>
      <c r="O49" s="30"/>
      <c r="P49" s="32"/>
    </row>
    <row r="50" spans="1:22" ht="21" x14ac:dyDescent="0.35">
      <c r="A50" s="7"/>
      <c r="B50" s="9"/>
      <c r="C50" s="29"/>
      <c r="D50" s="33"/>
      <c r="E50" s="9"/>
      <c r="F50" s="14"/>
      <c r="G50" s="33"/>
      <c r="H50" s="10"/>
      <c r="I50" s="34"/>
      <c r="J50" s="33"/>
      <c r="K50" s="35"/>
      <c r="L50" s="34"/>
      <c r="M50" s="33"/>
      <c r="N50" s="30"/>
      <c r="O50" s="30"/>
      <c r="P50" s="32"/>
    </row>
    <row r="51" spans="1:22" ht="27" thickBot="1" x14ac:dyDescent="0.45">
      <c r="A51" s="60" t="s">
        <v>33</v>
      </c>
    </row>
    <row r="52" spans="1:22" x14ac:dyDescent="0.25">
      <c r="A52" s="71"/>
      <c r="B52" s="158" t="s">
        <v>34</v>
      </c>
      <c r="C52" s="158" t="s">
        <v>34</v>
      </c>
      <c r="D52" s="158" t="s">
        <v>34</v>
      </c>
      <c r="E52" s="164" t="s">
        <v>35</v>
      </c>
      <c r="F52" s="165" t="s">
        <v>35</v>
      </c>
      <c r="G52" s="165" t="s">
        <v>35</v>
      </c>
      <c r="H52" s="72" t="s">
        <v>36</v>
      </c>
      <c r="I52" s="153" t="s">
        <v>36</v>
      </c>
      <c r="J52" s="153" t="s">
        <v>36</v>
      </c>
      <c r="K52" s="73" t="s">
        <v>37</v>
      </c>
      <c r="L52" s="145" t="s">
        <v>37</v>
      </c>
      <c r="M52" s="145" t="s">
        <v>38</v>
      </c>
      <c r="N52" s="141" t="s">
        <v>55</v>
      </c>
      <c r="O52" s="142"/>
      <c r="P52" s="102"/>
      <c r="R52" s="23"/>
      <c r="S52" s="23"/>
      <c r="T52" s="23"/>
      <c r="U52" s="23"/>
      <c r="V52" s="23"/>
    </row>
    <row r="53" spans="1:22" x14ac:dyDescent="0.25">
      <c r="A53" s="74"/>
      <c r="B53" s="161"/>
      <c r="C53" s="159" t="s">
        <v>39</v>
      </c>
      <c r="D53" s="159" t="s">
        <v>39</v>
      </c>
      <c r="E53" s="166" t="s">
        <v>39</v>
      </c>
      <c r="F53" s="167" t="s">
        <v>39</v>
      </c>
      <c r="G53" s="167" t="s">
        <v>39</v>
      </c>
      <c r="H53" s="36" t="s">
        <v>39</v>
      </c>
      <c r="I53" s="154" t="s">
        <v>39</v>
      </c>
      <c r="J53" s="154" t="s">
        <v>39</v>
      </c>
      <c r="K53" s="37" t="s">
        <v>39</v>
      </c>
      <c r="L53" s="146" t="s">
        <v>39</v>
      </c>
      <c r="M53" s="146" t="s">
        <v>39</v>
      </c>
      <c r="N53" s="50" t="s">
        <v>7</v>
      </c>
      <c r="O53" s="143" t="s">
        <v>8</v>
      </c>
      <c r="P53" s="103" t="s">
        <v>7</v>
      </c>
      <c r="R53" s="23"/>
      <c r="S53" s="23"/>
      <c r="T53" s="23"/>
      <c r="U53" s="23"/>
      <c r="V53" s="23"/>
    </row>
    <row r="54" spans="1:22" x14ac:dyDescent="0.25">
      <c r="A54" s="74"/>
      <c r="B54" s="159" t="s">
        <v>39</v>
      </c>
      <c r="C54" s="160" t="s">
        <v>10</v>
      </c>
      <c r="D54" s="160" t="s">
        <v>11</v>
      </c>
      <c r="E54" s="166" t="s">
        <v>40</v>
      </c>
      <c r="F54" s="168" t="s">
        <v>10</v>
      </c>
      <c r="G54" s="168" t="s">
        <v>11</v>
      </c>
      <c r="H54" s="36" t="s">
        <v>40</v>
      </c>
      <c r="I54" s="156" t="s">
        <v>10</v>
      </c>
      <c r="J54" s="155" t="s">
        <v>11</v>
      </c>
      <c r="K54" s="37" t="s">
        <v>40</v>
      </c>
      <c r="L54" s="150" t="s">
        <v>10</v>
      </c>
      <c r="M54" s="147" t="s">
        <v>11</v>
      </c>
      <c r="N54" s="50" t="s">
        <v>9</v>
      </c>
      <c r="O54" s="143" t="s">
        <v>10</v>
      </c>
      <c r="P54" s="104" t="s">
        <v>11</v>
      </c>
      <c r="R54" s="23"/>
      <c r="S54" s="23"/>
      <c r="T54" s="23"/>
      <c r="U54" s="23"/>
      <c r="V54" s="23"/>
    </row>
    <row r="55" spans="1:22" ht="15.75" x14ac:dyDescent="0.25">
      <c r="A55" s="75" t="s">
        <v>53</v>
      </c>
      <c r="B55" s="159" t="s">
        <v>9</v>
      </c>
      <c r="C55" s="160" t="s">
        <v>13</v>
      </c>
      <c r="D55" s="160" t="s">
        <v>14</v>
      </c>
      <c r="E55" s="166"/>
      <c r="F55" s="168" t="s">
        <v>13</v>
      </c>
      <c r="G55" s="168" t="s">
        <v>14</v>
      </c>
      <c r="H55" s="36"/>
      <c r="I55" s="156" t="s">
        <v>13</v>
      </c>
      <c r="J55" s="155" t="s">
        <v>14</v>
      </c>
      <c r="K55" s="37"/>
      <c r="L55" s="150" t="s">
        <v>13</v>
      </c>
      <c r="M55" s="147" t="s">
        <v>14</v>
      </c>
      <c r="N55" s="50"/>
      <c r="O55" s="143" t="s">
        <v>13</v>
      </c>
      <c r="P55" s="103" t="s">
        <v>14</v>
      </c>
      <c r="R55" s="23"/>
      <c r="S55" s="23"/>
      <c r="T55" s="23"/>
      <c r="U55" s="23"/>
      <c r="V55" s="23"/>
    </row>
    <row r="56" spans="1:22" ht="21" x14ac:dyDescent="0.35">
      <c r="A56" s="41" t="s">
        <v>45</v>
      </c>
      <c r="B56" s="148">
        <v>16</v>
      </c>
      <c r="C56" s="80">
        <f t="shared" ref="C56:C63" si="42">B56/$B$64</f>
        <v>0.18823529411764706</v>
      </c>
      <c r="D56" s="77">
        <v>172421962.25</v>
      </c>
      <c r="E56" s="4">
        <v>6</v>
      </c>
      <c r="F56" s="80">
        <f t="shared" ref="F56:F63" si="43">E56/$E$64</f>
        <v>0.2857142857142857</v>
      </c>
      <c r="G56" s="77">
        <v>1322064.5625</v>
      </c>
      <c r="H56" s="4">
        <v>3</v>
      </c>
      <c r="I56" s="80">
        <f t="shared" ref="I56:I63" si="44">H56/$H$64</f>
        <v>0.3</v>
      </c>
      <c r="J56" s="77">
        <v>1635298.75</v>
      </c>
      <c r="K56" s="4">
        <v>0</v>
      </c>
      <c r="L56" s="80">
        <f t="shared" ref="L56:L63" si="45">K56/$K$64</f>
        <v>0</v>
      </c>
      <c r="M56" s="77">
        <v>0</v>
      </c>
      <c r="N56" s="4">
        <f t="shared" ref="N56:N63" si="46">B56+E56+H56+K56</f>
        <v>25</v>
      </c>
      <c r="O56" s="80">
        <f t="shared" ref="O56:O63" si="47">N56/$N$64</f>
        <v>0.21186440677966101</v>
      </c>
      <c r="P56" s="105">
        <f>D56+G56+J56+M56</f>
        <v>175379325.5625</v>
      </c>
      <c r="R56" s="23"/>
      <c r="S56" s="23"/>
      <c r="T56" s="23"/>
      <c r="U56" s="23"/>
      <c r="V56" s="23"/>
    </row>
    <row r="57" spans="1:22" ht="21" x14ac:dyDescent="0.35">
      <c r="A57" s="42" t="s">
        <v>46</v>
      </c>
      <c r="B57" s="148">
        <v>17</v>
      </c>
      <c r="C57" s="80">
        <f t="shared" si="42"/>
        <v>0.2</v>
      </c>
      <c r="D57" s="77">
        <v>112526852.25</v>
      </c>
      <c r="E57" s="4">
        <v>3</v>
      </c>
      <c r="F57" s="80">
        <f t="shared" si="43"/>
        <v>0.14285714285714285</v>
      </c>
      <c r="G57" s="77">
        <v>7420292.3125</v>
      </c>
      <c r="H57" s="4">
        <v>2</v>
      </c>
      <c r="I57" s="80">
        <f t="shared" si="44"/>
        <v>0.2</v>
      </c>
      <c r="J57" s="77">
        <v>1303937.5</v>
      </c>
      <c r="K57" s="4">
        <v>1</v>
      </c>
      <c r="L57" s="80">
        <f t="shared" si="45"/>
        <v>0.5</v>
      </c>
      <c r="M57" s="77">
        <v>178312416</v>
      </c>
      <c r="N57" s="4">
        <f t="shared" si="46"/>
        <v>23</v>
      </c>
      <c r="O57" s="80">
        <f t="shared" si="47"/>
        <v>0.19491525423728814</v>
      </c>
      <c r="P57" s="105">
        <f t="shared" ref="P57:P63" si="48">D57+G57+J57+M57</f>
        <v>299563498.0625</v>
      </c>
      <c r="R57" s="38"/>
      <c r="S57" s="11"/>
      <c r="T57" s="30"/>
      <c r="U57" s="30"/>
      <c r="V57" s="31"/>
    </row>
    <row r="58" spans="1:22" ht="21" x14ac:dyDescent="0.35">
      <c r="A58" s="42" t="s">
        <v>47</v>
      </c>
      <c r="B58" s="148">
        <v>3</v>
      </c>
      <c r="C58" s="80">
        <f t="shared" si="42"/>
        <v>3.5294117647058823E-2</v>
      </c>
      <c r="D58" s="77">
        <v>16104958.75</v>
      </c>
      <c r="E58" s="4">
        <v>1</v>
      </c>
      <c r="F58" s="80">
        <f t="shared" si="43"/>
        <v>4.7619047619047616E-2</v>
      </c>
      <c r="G58" s="77">
        <v>173598.015625</v>
      </c>
      <c r="H58" s="4">
        <v>0</v>
      </c>
      <c r="I58" s="80">
        <f t="shared" si="44"/>
        <v>0</v>
      </c>
      <c r="J58" s="77">
        <v>0</v>
      </c>
      <c r="K58" s="4">
        <v>0</v>
      </c>
      <c r="L58" s="80">
        <f t="shared" si="45"/>
        <v>0</v>
      </c>
      <c r="M58" s="77">
        <v>0</v>
      </c>
      <c r="N58" s="4">
        <f t="shared" ref="N58:N59" si="49">B58+E58+H58+K58</f>
        <v>4</v>
      </c>
      <c r="O58" s="80">
        <f t="shared" ref="O58:O59" si="50">N58/$N$64</f>
        <v>3.3898305084745763E-2</v>
      </c>
      <c r="P58" s="105">
        <f t="shared" si="48"/>
        <v>16278556.765625</v>
      </c>
      <c r="R58" s="38"/>
      <c r="S58" s="11"/>
      <c r="T58" s="30"/>
      <c r="U58" s="30"/>
      <c r="V58" s="31"/>
    </row>
    <row r="59" spans="1:22" ht="21" x14ac:dyDescent="0.35">
      <c r="A59" s="42" t="s">
        <v>48</v>
      </c>
      <c r="B59" s="148">
        <v>5</v>
      </c>
      <c r="C59" s="80">
        <f t="shared" si="42"/>
        <v>5.8823529411764705E-2</v>
      </c>
      <c r="D59" s="77">
        <v>57858757.5</v>
      </c>
      <c r="E59" s="4">
        <v>2</v>
      </c>
      <c r="F59" s="80">
        <f t="shared" si="43"/>
        <v>9.5238095238095233E-2</v>
      </c>
      <c r="G59" s="77">
        <v>1931490.5625</v>
      </c>
      <c r="H59" s="4">
        <v>0</v>
      </c>
      <c r="I59" s="80">
        <f t="shared" si="44"/>
        <v>0</v>
      </c>
      <c r="J59" s="77">
        <v>0</v>
      </c>
      <c r="K59" s="4">
        <v>0</v>
      </c>
      <c r="L59" s="80">
        <f t="shared" si="45"/>
        <v>0</v>
      </c>
      <c r="M59" s="77">
        <v>0</v>
      </c>
      <c r="N59" s="4">
        <f t="shared" si="49"/>
        <v>7</v>
      </c>
      <c r="O59" s="80">
        <f t="shared" si="50"/>
        <v>5.9322033898305086E-2</v>
      </c>
      <c r="P59" s="105">
        <f t="shared" si="48"/>
        <v>59790248.0625</v>
      </c>
      <c r="R59" s="38"/>
      <c r="S59" s="11"/>
      <c r="T59" s="30"/>
      <c r="U59" s="30"/>
      <c r="V59" s="31"/>
    </row>
    <row r="60" spans="1:22" ht="21" x14ac:dyDescent="0.35">
      <c r="A60" s="42" t="s">
        <v>49</v>
      </c>
      <c r="B60" s="148">
        <v>19</v>
      </c>
      <c r="C60" s="80">
        <f t="shared" si="42"/>
        <v>0.22352941176470589</v>
      </c>
      <c r="D60" s="77">
        <v>79395485.25</v>
      </c>
      <c r="E60" s="4">
        <v>4</v>
      </c>
      <c r="F60" s="80">
        <f>E60/$E$64</f>
        <v>0.19047619047619047</v>
      </c>
      <c r="G60" s="77">
        <v>5441499.25</v>
      </c>
      <c r="H60" s="4">
        <v>0</v>
      </c>
      <c r="I60" s="80">
        <f t="shared" si="44"/>
        <v>0</v>
      </c>
      <c r="J60" s="77">
        <v>0</v>
      </c>
      <c r="K60" s="4">
        <v>0</v>
      </c>
      <c r="L60" s="80">
        <f t="shared" si="45"/>
        <v>0</v>
      </c>
      <c r="M60" s="77">
        <v>0</v>
      </c>
      <c r="N60" s="4">
        <f t="shared" si="46"/>
        <v>23</v>
      </c>
      <c r="O60" s="80">
        <f t="shared" si="47"/>
        <v>0.19491525423728814</v>
      </c>
      <c r="P60" s="105">
        <f t="shared" si="48"/>
        <v>84836984.5</v>
      </c>
      <c r="R60" s="23"/>
      <c r="S60" s="23"/>
      <c r="T60" s="23"/>
      <c r="U60" s="23"/>
      <c r="V60" s="23"/>
    </row>
    <row r="61" spans="1:22" ht="21" x14ac:dyDescent="0.35">
      <c r="A61" s="42" t="s">
        <v>50</v>
      </c>
      <c r="B61" s="149">
        <v>14</v>
      </c>
      <c r="C61" s="151">
        <f t="shared" si="42"/>
        <v>0.16470588235294117</v>
      </c>
      <c r="D61" s="170">
        <v>80237851.40625</v>
      </c>
      <c r="E61" s="30">
        <v>3</v>
      </c>
      <c r="F61" s="151">
        <f t="shared" si="43"/>
        <v>0.14285714285714285</v>
      </c>
      <c r="G61" s="77">
        <v>3028837.1875</v>
      </c>
      <c r="H61" s="16">
        <v>2</v>
      </c>
      <c r="I61" s="151">
        <f t="shared" si="44"/>
        <v>0.2</v>
      </c>
      <c r="J61" s="77">
        <v>11450028.5</v>
      </c>
      <c r="K61" s="16">
        <v>1</v>
      </c>
      <c r="L61" s="151">
        <f t="shared" si="45"/>
        <v>0.5</v>
      </c>
      <c r="M61" s="170">
        <v>27781806</v>
      </c>
      <c r="N61" s="30">
        <f t="shared" si="46"/>
        <v>20</v>
      </c>
      <c r="O61" s="80">
        <f t="shared" si="47"/>
        <v>0.16949152542372881</v>
      </c>
      <c r="P61" s="105">
        <f t="shared" si="48"/>
        <v>122498523.09375</v>
      </c>
      <c r="R61" s="23"/>
      <c r="S61" s="11"/>
      <c r="T61" s="30"/>
      <c r="U61" s="32"/>
      <c r="V61" s="31"/>
    </row>
    <row r="62" spans="1:22" ht="21" x14ac:dyDescent="0.35">
      <c r="A62" s="42" t="s">
        <v>51</v>
      </c>
      <c r="B62" s="149">
        <v>1</v>
      </c>
      <c r="C62" s="151">
        <f t="shared" si="42"/>
        <v>1.1764705882352941E-2</v>
      </c>
      <c r="D62" s="170">
        <v>2780004.75</v>
      </c>
      <c r="E62" s="30">
        <v>0</v>
      </c>
      <c r="F62" s="151">
        <f t="shared" si="43"/>
        <v>0</v>
      </c>
      <c r="G62" s="77">
        <v>0</v>
      </c>
      <c r="H62" s="30">
        <v>2</v>
      </c>
      <c r="I62" s="151">
        <f t="shared" si="44"/>
        <v>0.2</v>
      </c>
      <c r="J62" s="77">
        <v>884061.8046875</v>
      </c>
      <c r="K62" s="30">
        <v>0</v>
      </c>
      <c r="L62" s="151">
        <f t="shared" si="45"/>
        <v>0</v>
      </c>
      <c r="M62" s="170">
        <v>0</v>
      </c>
      <c r="N62" s="30">
        <f t="shared" si="46"/>
        <v>3</v>
      </c>
      <c r="O62" s="80">
        <f t="shared" si="47"/>
        <v>2.5423728813559324E-2</v>
      </c>
      <c r="P62" s="105">
        <f t="shared" si="48"/>
        <v>3664066.5546875</v>
      </c>
      <c r="R62" s="23"/>
      <c r="S62" s="11"/>
      <c r="T62" s="30"/>
      <c r="U62" s="30"/>
      <c r="V62" s="31"/>
    </row>
    <row r="63" spans="1:22" ht="21" x14ac:dyDescent="0.35">
      <c r="A63" s="42" t="s">
        <v>52</v>
      </c>
      <c r="B63" s="149">
        <v>10</v>
      </c>
      <c r="C63" s="151">
        <f t="shared" si="42"/>
        <v>0.11764705882352941</v>
      </c>
      <c r="D63" s="170">
        <v>113932687.46875</v>
      </c>
      <c r="E63" s="30">
        <v>2</v>
      </c>
      <c r="F63" s="151">
        <f t="shared" si="43"/>
        <v>9.5238095238095233E-2</v>
      </c>
      <c r="G63" s="77">
        <v>2093267.75</v>
      </c>
      <c r="H63" s="30">
        <v>1</v>
      </c>
      <c r="I63" s="151">
        <f t="shared" si="44"/>
        <v>0.1</v>
      </c>
      <c r="J63" s="77">
        <v>263482</v>
      </c>
      <c r="K63" s="30">
        <v>0</v>
      </c>
      <c r="L63" s="151">
        <f t="shared" si="45"/>
        <v>0</v>
      </c>
      <c r="M63" s="170">
        <v>0</v>
      </c>
      <c r="N63" s="30">
        <f t="shared" si="46"/>
        <v>13</v>
      </c>
      <c r="O63" s="80">
        <f t="shared" si="47"/>
        <v>0.11016949152542373</v>
      </c>
      <c r="P63" s="105">
        <f t="shared" si="48"/>
        <v>116289437.21875</v>
      </c>
      <c r="R63" s="23"/>
      <c r="S63" s="11"/>
      <c r="T63" s="30"/>
      <c r="U63" s="30"/>
      <c r="V63" s="31"/>
    </row>
    <row r="64" spans="1:22" ht="21.75" thickBot="1" x14ac:dyDescent="0.4">
      <c r="A64" s="48" t="s">
        <v>15</v>
      </c>
      <c r="B64" s="157">
        <f t="shared" ref="B64:P64" si="51">SUM(B56:B63)</f>
        <v>85</v>
      </c>
      <c r="C64" s="152">
        <f t="shared" si="51"/>
        <v>1</v>
      </c>
      <c r="D64" s="171">
        <f t="shared" si="51"/>
        <v>635258559.625</v>
      </c>
      <c r="E64" s="76">
        <f t="shared" si="51"/>
        <v>21</v>
      </c>
      <c r="F64" s="152">
        <f t="shared" si="51"/>
        <v>0.99999999999999989</v>
      </c>
      <c r="G64" s="79">
        <f t="shared" si="51"/>
        <v>21411049.640625</v>
      </c>
      <c r="H64" s="76">
        <f t="shared" si="51"/>
        <v>10</v>
      </c>
      <c r="I64" s="152">
        <f t="shared" si="51"/>
        <v>0.99999999999999989</v>
      </c>
      <c r="J64" s="79">
        <f t="shared" si="51"/>
        <v>15536808.5546875</v>
      </c>
      <c r="K64" s="76">
        <f t="shared" si="51"/>
        <v>2</v>
      </c>
      <c r="L64" s="152">
        <f t="shared" si="51"/>
        <v>1</v>
      </c>
      <c r="M64" s="171">
        <f t="shared" si="51"/>
        <v>206094222</v>
      </c>
      <c r="N64" s="76">
        <f t="shared" si="51"/>
        <v>118</v>
      </c>
      <c r="O64" s="144">
        <f t="shared" si="51"/>
        <v>1</v>
      </c>
      <c r="P64" s="172">
        <f t="shared" si="51"/>
        <v>878300639.8203125</v>
      </c>
      <c r="R64" s="23"/>
      <c r="S64" s="23"/>
      <c r="T64" s="23"/>
      <c r="U64" s="23"/>
      <c r="V64" s="23"/>
    </row>
    <row r="65" spans="1:16" s="23" customFormat="1" ht="21" x14ac:dyDescent="0.35">
      <c r="A65" s="7"/>
      <c r="B65" s="30"/>
      <c r="C65" s="11"/>
      <c r="D65" s="30"/>
      <c r="E65" s="30"/>
      <c r="F65" s="11"/>
      <c r="G65" s="30"/>
      <c r="H65" s="30"/>
      <c r="I65" s="11"/>
      <c r="J65" s="30"/>
      <c r="K65" s="30"/>
      <c r="L65" s="11"/>
      <c r="M65" s="30"/>
      <c r="N65" s="30"/>
      <c r="O65" s="11"/>
      <c r="P65" s="217"/>
    </row>
    <row r="66" spans="1:16" ht="20.25" customHeight="1" x14ac:dyDescent="0.25">
      <c r="A66" s="28"/>
      <c r="H66" s="39"/>
      <c r="J66" s="39"/>
      <c r="K66" s="3"/>
      <c r="L66" s="3"/>
      <c r="M66" s="3"/>
      <c r="N66" s="3"/>
    </row>
    <row r="67" spans="1:16" ht="27" thickBot="1" x14ac:dyDescent="0.45">
      <c r="A67" s="60" t="s">
        <v>54</v>
      </c>
    </row>
    <row r="68" spans="1:16" x14ac:dyDescent="0.25">
      <c r="A68" s="45"/>
      <c r="B68" s="46" t="s">
        <v>41</v>
      </c>
      <c r="C68" s="270" t="s">
        <v>42</v>
      </c>
      <c r="D68" s="243"/>
      <c r="I68" s="177"/>
      <c r="J68" s="177"/>
      <c r="K68" s="177"/>
      <c r="L68" s="177"/>
      <c r="M68" s="177"/>
      <c r="N68" s="177"/>
      <c r="O68" s="177"/>
    </row>
    <row r="69" spans="1:16" ht="15.75" x14ac:dyDescent="0.25">
      <c r="A69" s="47" t="s">
        <v>53</v>
      </c>
      <c r="B69" s="44" t="s">
        <v>9</v>
      </c>
      <c r="C69" s="271" t="s">
        <v>43</v>
      </c>
      <c r="D69" s="243"/>
      <c r="E69" s="177"/>
      <c r="F69" s="177"/>
      <c r="I69" s="175"/>
      <c r="J69" s="176"/>
      <c r="K69" s="176"/>
      <c r="L69" s="176"/>
      <c r="M69" s="176"/>
      <c r="N69" s="176"/>
      <c r="O69" s="176"/>
    </row>
    <row r="70" spans="1:16" ht="21" x14ac:dyDescent="0.35">
      <c r="A70" s="41" t="s">
        <v>45</v>
      </c>
      <c r="B70" s="195">
        <v>41836.080615371466</v>
      </c>
      <c r="C70" s="272">
        <f t="shared" ref="C70:C77" si="52">B70/$B$78</f>
        <v>0.16324507548919548</v>
      </c>
      <c r="D70" s="4"/>
      <c r="E70" s="176"/>
      <c r="F70" s="176"/>
      <c r="I70" s="175"/>
      <c r="J70" s="176"/>
      <c r="K70" s="176"/>
      <c r="L70" s="176"/>
      <c r="M70" s="176"/>
      <c r="N70" s="176"/>
      <c r="O70" s="176"/>
    </row>
    <row r="71" spans="1:16" ht="21" x14ac:dyDescent="0.35">
      <c r="A71" s="42" t="s">
        <v>46</v>
      </c>
      <c r="B71" s="195">
        <v>70373.120568722486</v>
      </c>
      <c r="C71" s="272">
        <f t="shared" si="52"/>
        <v>0.27459707531566419</v>
      </c>
      <c r="D71" s="181"/>
      <c r="E71" s="176"/>
      <c r="F71" s="176"/>
      <c r="I71" s="175"/>
      <c r="J71" s="176"/>
      <c r="K71" s="176"/>
      <c r="L71" s="176"/>
      <c r="M71" s="176"/>
      <c r="N71" s="176"/>
      <c r="O71" s="176"/>
    </row>
    <row r="72" spans="1:16" ht="21" x14ac:dyDescent="0.35">
      <c r="A72" s="42" t="s">
        <v>47</v>
      </c>
      <c r="B72" s="195">
        <v>3019.575471997261</v>
      </c>
      <c r="C72" s="272">
        <f t="shared" si="52"/>
        <v>1.1782433216040861E-2</v>
      </c>
      <c r="D72" s="181"/>
      <c r="E72" s="176"/>
      <c r="F72" s="176"/>
      <c r="I72" s="175"/>
      <c r="J72" s="176"/>
      <c r="K72" s="176"/>
      <c r="L72" s="176"/>
      <c r="M72" s="176"/>
      <c r="N72" s="176"/>
      <c r="O72" s="176"/>
    </row>
    <row r="73" spans="1:16" ht="21" x14ac:dyDescent="0.35">
      <c r="A73" s="42" t="s">
        <v>48</v>
      </c>
      <c r="B73" s="195">
        <v>20127.147690057755</v>
      </c>
      <c r="C73" s="272">
        <f t="shared" si="52"/>
        <v>7.8536461726733647E-2</v>
      </c>
      <c r="D73" s="181"/>
      <c r="E73" s="176"/>
      <c r="F73" s="176"/>
      <c r="I73" s="175"/>
      <c r="J73" s="176"/>
      <c r="K73" s="176"/>
      <c r="L73" s="176"/>
      <c r="M73" s="176"/>
      <c r="N73" s="176"/>
      <c r="O73" s="176"/>
    </row>
    <row r="74" spans="1:16" ht="21" x14ac:dyDescent="0.35">
      <c r="A74" s="42" t="s">
        <v>49</v>
      </c>
      <c r="B74" s="195">
        <v>38515.112963676453</v>
      </c>
      <c r="C74" s="272">
        <f t="shared" si="52"/>
        <v>0.15028660502485333</v>
      </c>
      <c r="D74" s="4"/>
      <c r="E74" s="176"/>
      <c r="F74" s="176"/>
      <c r="I74" s="175"/>
      <c r="J74" s="176"/>
      <c r="K74" s="176"/>
      <c r="L74" s="176"/>
      <c r="M74" s="176"/>
      <c r="N74" s="176"/>
      <c r="O74" s="176"/>
    </row>
    <row r="75" spans="1:16" ht="21" x14ac:dyDescent="0.35">
      <c r="A75" s="42" t="s">
        <v>50</v>
      </c>
      <c r="B75" s="195">
        <v>37218.419085800648</v>
      </c>
      <c r="C75" s="272">
        <f t="shared" si="52"/>
        <v>0.14522688416031235</v>
      </c>
      <c r="D75" s="181"/>
      <c r="E75" s="176"/>
      <c r="F75" s="176"/>
      <c r="I75" s="175"/>
      <c r="J75" s="176"/>
      <c r="K75" s="176"/>
      <c r="L75" s="176"/>
      <c r="M75" s="176"/>
      <c r="N75" s="176"/>
      <c r="O75" s="176"/>
    </row>
    <row r="76" spans="1:16" ht="21" x14ac:dyDescent="0.35">
      <c r="A76" s="42" t="s">
        <v>51</v>
      </c>
      <c r="B76" s="195">
        <v>444.01450574398041</v>
      </c>
      <c r="C76" s="272">
        <f t="shared" si="52"/>
        <v>1.7325519131407841E-3</v>
      </c>
      <c r="D76" s="181"/>
      <c r="E76" s="176"/>
      <c r="F76" s="176"/>
      <c r="I76" s="175"/>
      <c r="J76" s="176"/>
      <c r="K76" s="176"/>
      <c r="L76" s="176"/>
      <c r="M76" s="176"/>
      <c r="N76" s="176"/>
      <c r="O76" s="176"/>
    </row>
    <row r="77" spans="1:16" ht="21" x14ac:dyDescent="0.35">
      <c r="A77" s="42" t="s">
        <v>52</v>
      </c>
      <c r="B77" s="196">
        <v>44744.278917431831</v>
      </c>
      <c r="C77" s="273">
        <f t="shared" si="52"/>
        <v>0.17459291315405936</v>
      </c>
      <c r="D77" s="4"/>
      <c r="E77" s="176"/>
      <c r="F77" s="176"/>
    </row>
    <row r="78" spans="1:16" ht="21.75" thickBot="1" x14ac:dyDescent="0.4">
      <c r="A78" s="48" t="s">
        <v>15</v>
      </c>
      <c r="B78" s="197">
        <f>SUM(B70:B77)</f>
        <v>256277.74981880188</v>
      </c>
      <c r="C78" s="274">
        <f>SUM(C70:C77)</f>
        <v>1.0000000000000002</v>
      </c>
      <c r="D78" s="3"/>
    </row>
    <row r="79" spans="1:16" ht="15.75" customHeight="1" x14ac:dyDescent="0.25">
      <c r="B79" s="23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G79"/>
  <sheetViews>
    <sheetView topLeftCell="A31" zoomScale="70" zoomScaleNormal="70" workbookViewId="0">
      <pane xSplit="1" topLeftCell="B1" activePane="topRight" state="frozen"/>
      <selection pane="topRight" activeCell="B80" sqref="B80"/>
    </sheetView>
  </sheetViews>
  <sheetFormatPr defaultColWidth="9.140625" defaultRowHeight="15" x14ac:dyDescent="0.25"/>
  <cols>
    <col min="1" max="1" width="61" style="2" customWidth="1"/>
    <col min="2" max="2" width="26.28515625" style="2" customWidth="1"/>
    <col min="3" max="3" width="25.85546875" style="2" customWidth="1"/>
    <col min="4" max="4" width="26.5703125" style="2" customWidth="1"/>
    <col min="5" max="5" width="26.140625" style="2" customWidth="1"/>
    <col min="6" max="6" width="26.42578125" style="2" customWidth="1"/>
    <col min="7" max="7" width="28.42578125" style="2" customWidth="1"/>
    <col min="8" max="8" width="27.28515625" style="2" customWidth="1"/>
    <col min="9" max="9" width="27.7109375" style="2" customWidth="1"/>
    <col min="10" max="10" width="28.28515625" style="2" customWidth="1"/>
    <col min="11" max="11" width="25.5703125" style="2" customWidth="1"/>
    <col min="12" max="12" width="20.28515625" style="2" customWidth="1"/>
    <col min="13" max="13" width="26.42578125" style="2" customWidth="1"/>
    <col min="14" max="14" width="22.28515625" style="2" customWidth="1"/>
    <col min="15" max="15" width="24.85546875" style="2" customWidth="1"/>
    <col min="16" max="17" width="30.28515625" style="2" customWidth="1"/>
    <col min="18" max="18" width="22.140625" style="2" customWidth="1"/>
    <col min="19" max="19" width="23.28515625" style="2" customWidth="1"/>
    <col min="20" max="20" width="28.28515625" style="2" customWidth="1"/>
    <col min="21" max="21" width="25" style="2" customWidth="1"/>
    <col min="22" max="22" width="20.28515625" style="2" bestFit="1" customWidth="1"/>
    <col min="23" max="23" width="24" style="2" customWidth="1"/>
    <col min="24" max="24" width="25.5703125" style="2" customWidth="1"/>
    <col min="25" max="25" width="25.85546875" style="2" customWidth="1"/>
    <col min="26" max="26" width="20.28515625" style="2" bestFit="1" customWidth="1"/>
    <col min="27" max="27" width="30" style="2" customWidth="1"/>
    <col min="28" max="28" width="26" style="2" bestFit="1" customWidth="1"/>
    <col min="29" max="29" width="15.7109375" style="2" bestFit="1" customWidth="1"/>
    <col min="30" max="30" width="17.5703125" style="2" customWidth="1"/>
    <col min="31" max="31" width="24" style="2" bestFit="1" customWidth="1"/>
    <col min="32" max="32" width="15" style="2" customWidth="1"/>
    <col min="33" max="33" width="27" style="2" customWidth="1"/>
    <col min="34" max="34" width="25.140625" style="2" customWidth="1"/>
    <col min="35" max="35" width="21.140625" style="2" customWidth="1"/>
    <col min="36" max="36" width="16.5703125" style="2" customWidth="1"/>
    <col min="37" max="37" width="15" style="2" customWidth="1"/>
    <col min="38" max="38" width="19.7109375" style="2" customWidth="1"/>
    <col min="39" max="39" width="18.42578125" style="2" customWidth="1"/>
    <col min="40" max="40" width="19" style="2" customWidth="1"/>
    <col min="41" max="41" width="15.5703125" style="2" customWidth="1"/>
    <col min="42" max="42" width="23.28515625" style="2" bestFit="1" customWidth="1"/>
    <col min="43" max="43" width="21.42578125" style="2" bestFit="1" customWidth="1"/>
    <col min="44" max="44" width="14.140625" style="2" bestFit="1" customWidth="1"/>
    <col min="45" max="45" width="24.85546875" style="2" bestFit="1" customWidth="1"/>
    <col min="46" max="46" width="16.28515625" style="2" customWidth="1"/>
    <col min="47" max="47" width="18.42578125" style="2" customWidth="1"/>
    <col min="48" max="48" width="17.85546875" style="2" customWidth="1"/>
    <col min="49" max="49" width="17.42578125" style="2" customWidth="1"/>
    <col min="50" max="50" width="13.140625" style="2" customWidth="1"/>
    <col min="51" max="51" width="19.42578125" style="2" customWidth="1"/>
    <col min="52" max="52" width="14.42578125" style="2" bestFit="1" customWidth="1"/>
    <col min="53" max="53" width="15.140625" style="2" customWidth="1"/>
    <col min="54" max="54" width="18.85546875" style="2" customWidth="1"/>
    <col min="55" max="55" width="22.42578125" style="2" bestFit="1" customWidth="1"/>
    <col min="56" max="16384" width="9.140625" style="2"/>
  </cols>
  <sheetData>
    <row r="1" spans="1:30" ht="33.75" x14ac:dyDescent="0.5">
      <c r="A1" s="201" t="s">
        <v>68</v>
      </c>
    </row>
    <row r="2" spans="1:30" ht="33.75" x14ac:dyDescent="0.5">
      <c r="A2" s="1"/>
    </row>
    <row r="3" spans="1:30" ht="27" thickBot="1" x14ac:dyDescent="0.45">
      <c r="A3" s="60" t="s">
        <v>0</v>
      </c>
      <c r="C3" s="3"/>
      <c r="E3" s="3"/>
      <c r="F3" s="3"/>
      <c r="N3" s="3"/>
      <c r="O3" s="3"/>
      <c r="P3" s="3"/>
      <c r="Q3" s="3"/>
      <c r="R3" s="3"/>
      <c r="S3" s="3"/>
      <c r="T3" s="3"/>
      <c r="U3" s="3"/>
      <c r="V3" s="3"/>
      <c r="W3" s="3"/>
      <c r="AB3" s="4"/>
      <c r="AC3" s="4"/>
      <c r="AD3" s="4"/>
    </row>
    <row r="4" spans="1:30" x14ac:dyDescent="0.25">
      <c r="A4" s="53"/>
      <c r="B4" s="108" t="s">
        <v>1</v>
      </c>
      <c r="C4" s="108"/>
      <c r="D4" s="110"/>
      <c r="E4" s="57" t="s">
        <v>2</v>
      </c>
      <c r="F4" s="112"/>
      <c r="G4" s="117"/>
      <c r="H4" s="40" t="s">
        <v>3</v>
      </c>
      <c r="I4" s="122"/>
      <c r="J4" s="125"/>
      <c r="K4" s="59" t="s">
        <v>4</v>
      </c>
      <c r="L4" s="97"/>
      <c r="M4" s="130"/>
    </row>
    <row r="5" spans="1:30" x14ac:dyDescent="0.25">
      <c r="A5" s="54"/>
      <c r="B5" s="109" t="s">
        <v>5</v>
      </c>
      <c r="C5" s="109" t="s">
        <v>5</v>
      </c>
      <c r="D5" s="111" t="s">
        <v>5</v>
      </c>
      <c r="E5" s="58" t="s">
        <v>2</v>
      </c>
      <c r="F5" s="113" t="s">
        <v>2</v>
      </c>
      <c r="G5" s="118" t="s">
        <v>2</v>
      </c>
      <c r="H5" s="5" t="s">
        <v>6</v>
      </c>
      <c r="I5" s="123" t="s">
        <v>6</v>
      </c>
      <c r="J5" s="126" t="s">
        <v>6</v>
      </c>
      <c r="K5" s="50" t="s">
        <v>7</v>
      </c>
      <c r="L5" s="99" t="s">
        <v>8</v>
      </c>
      <c r="M5" s="103" t="s">
        <v>7</v>
      </c>
    </row>
    <row r="6" spans="1:30" x14ac:dyDescent="0.25">
      <c r="A6" s="54"/>
      <c r="B6" s="109" t="s">
        <v>9</v>
      </c>
      <c r="C6" s="109" t="s">
        <v>10</v>
      </c>
      <c r="D6" s="111" t="s">
        <v>11</v>
      </c>
      <c r="E6" s="56" t="s">
        <v>9</v>
      </c>
      <c r="F6" s="114" t="s">
        <v>12</v>
      </c>
      <c r="G6" s="119" t="s">
        <v>11</v>
      </c>
      <c r="H6" s="6" t="s">
        <v>9</v>
      </c>
      <c r="I6" s="124" t="s">
        <v>12</v>
      </c>
      <c r="J6" s="127" t="s">
        <v>11</v>
      </c>
      <c r="K6" s="50" t="s">
        <v>9</v>
      </c>
      <c r="L6" s="99" t="s">
        <v>12</v>
      </c>
      <c r="M6" s="104" t="s">
        <v>11</v>
      </c>
    </row>
    <row r="7" spans="1:30" ht="15.75" x14ac:dyDescent="0.25">
      <c r="A7" s="55" t="s">
        <v>53</v>
      </c>
      <c r="B7" s="109"/>
      <c r="C7" s="109" t="s">
        <v>13</v>
      </c>
      <c r="D7" s="111" t="s">
        <v>14</v>
      </c>
      <c r="E7" s="56"/>
      <c r="F7" s="114" t="s">
        <v>13</v>
      </c>
      <c r="G7" s="119" t="s">
        <v>14</v>
      </c>
      <c r="H7" s="6"/>
      <c r="I7" s="124" t="s">
        <v>13</v>
      </c>
      <c r="J7" s="127" t="s">
        <v>14</v>
      </c>
      <c r="K7" s="50"/>
      <c r="L7" s="99" t="s">
        <v>13</v>
      </c>
      <c r="M7" s="103" t="s">
        <v>14</v>
      </c>
    </row>
    <row r="8" spans="1:30" ht="21" x14ac:dyDescent="0.35">
      <c r="A8" s="41" t="s">
        <v>45</v>
      </c>
      <c r="B8" s="225">
        <v>580</v>
      </c>
      <c r="C8" s="81">
        <f>B8/'Asset Summary'!B8</f>
        <v>2.2867055669452768E-2</v>
      </c>
      <c r="D8" s="251">
        <v>88757257.11499998</v>
      </c>
      <c r="E8" s="219">
        <v>324</v>
      </c>
      <c r="F8" s="115">
        <f>E8/'Asset Summary'!E8</f>
        <v>5.5130168453292494E-2</v>
      </c>
      <c r="G8" s="251">
        <v>45054124.840000004</v>
      </c>
      <c r="H8" s="219">
        <v>11</v>
      </c>
      <c r="I8" s="81">
        <f>H8/'Asset Summary'!H8</f>
        <v>2.6570048309178744E-2</v>
      </c>
      <c r="J8" s="251">
        <v>161145.27000000002</v>
      </c>
      <c r="K8" s="182">
        <f>B8+E8+H8</f>
        <v>915</v>
      </c>
      <c r="L8" s="128">
        <f>K8/'Asset Summary'!K8</f>
        <v>2.8905386194913917E-2</v>
      </c>
      <c r="M8" s="105">
        <f>D8+G8+J8</f>
        <v>133972527.22499998</v>
      </c>
    </row>
    <row r="9" spans="1:30" ht="21" x14ac:dyDescent="0.35">
      <c r="A9" s="42" t="s">
        <v>46</v>
      </c>
      <c r="B9" s="225">
        <v>1070</v>
      </c>
      <c r="C9" s="81">
        <f>B9/'Asset Summary'!B9</f>
        <v>4.5516419942147356E-2</v>
      </c>
      <c r="D9" s="251">
        <v>272371114.39999998</v>
      </c>
      <c r="E9" s="219">
        <v>13</v>
      </c>
      <c r="F9" s="115">
        <f>E9/'Asset Summary'!E9</f>
        <v>1.2149532710280374E-2</v>
      </c>
      <c r="G9" s="251">
        <v>3784404.7999999993</v>
      </c>
      <c r="H9" s="219">
        <v>3</v>
      </c>
      <c r="I9" s="81">
        <f>H9/'Asset Summary'!H9</f>
        <v>4.9423393739703456E-3</v>
      </c>
      <c r="J9" s="278">
        <v>0</v>
      </c>
      <c r="K9" s="182">
        <f t="shared" ref="K9:K15" si="0">B9+E9+H9</f>
        <v>1086</v>
      </c>
      <c r="L9" s="128">
        <f>K9/'Asset Summary'!K9</f>
        <v>4.3120905300774268E-2</v>
      </c>
      <c r="M9" s="105">
        <f t="shared" ref="M9:M15" si="1">D9+G9+J9</f>
        <v>276155519.19999999</v>
      </c>
    </row>
    <row r="10" spans="1:30" ht="21" x14ac:dyDescent="0.35">
      <c r="A10" s="42" t="s">
        <v>47</v>
      </c>
      <c r="B10" s="198">
        <v>0</v>
      </c>
      <c r="C10" s="81">
        <f>B10/'Asset Summary'!B10</f>
        <v>0</v>
      </c>
      <c r="D10" s="229">
        <v>0</v>
      </c>
      <c r="E10" s="180">
        <v>0</v>
      </c>
      <c r="F10" s="115">
        <f>E10/'Asset Summary'!E10</f>
        <v>0</v>
      </c>
      <c r="G10" s="257">
        <v>0</v>
      </c>
      <c r="H10" s="181">
        <v>0</v>
      </c>
      <c r="I10" s="81">
        <f>H10/'Asset Summary'!H10</f>
        <v>0</v>
      </c>
      <c r="J10" s="229">
        <v>0</v>
      </c>
      <c r="K10" s="182">
        <f t="shared" si="0"/>
        <v>0</v>
      </c>
      <c r="L10" s="128">
        <f>K10/'Asset Summary'!K10</f>
        <v>0</v>
      </c>
      <c r="M10" s="105">
        <f t="shared" si="1"/>
        <v>0</v>
      </c>
    </row>
    <row r="11" spans="1:30" ht="21" x14ac:dyDescent="0.35">
      <c r="A11" s="42" t="s">
        <v>48</v>
      </c>
      <c r="B11" s="225">
        <v>978</v>
      </c>
      <c r="C11" s="81">
        <f>B11/'Asset Summary'!B11</f>
        <v>9.3187232015245355E-2</v>
      </c>
      <c r="D11" s="251">
        <v>146432805.82000002</v>
      </c>
      <c r="E11" s="219">
        <v>3</v>
      </c>
      <c r="F11" s="115">
        <f>E11/'Asset Summary'!E11</f>
        <v>4.0268456375838931E-3</v>
      </c>
      <c r="G11" s="251">
        <v>1001873</v>
      </c>
      <c r="H11" s="219">
        <v>2</v>
      </c>
      <c r="I11" s="81">
        <f>H11/'Asset Summary'!H11</f>
        <v>2.7397260273972601E-2</v>
      </c>
      <c r="J11" s="251">
        <v>229716</v>
      </c>
      <c r="K11" s="182">
        <f t="shared" si="0"/>
        <v>983</v>
      </c>
      <c r="L11" s="128">
        <f>K11/'Asset Summary'!K11</f>
        <v>8.6891187129850611E-2</v>
      </c>
      <c r="M11" s="105">
        <f t="shared" si="1"/>
        <v>147664394.82000002</v>
      </c>
    </row>
    <row r="12" spans="1:30" ht="21" x14ac:dyDescent="0.35">
      <c r="A12" s="42" t="s">
        <v>49</v>
      </c>
      <c r="B12" s="198">
        <v>0</v>
      </c>
      <c r="C12" s="81">
        <f>B12/'Asset Summary'!B12</f>
        <v>0</v>
      </c>
      <c r="D12" s="229">
        <v>0</v>
      </c>
      <c r="E12" s="180">
        <v>0</v>
      </c>
      <c r="F12" s="115">
        <f>E12/'Asset Summary'!E12</f>
        <v>0</v>
      </c>
      <c r="G12" s="257">
        <v>0</v>
      </c>
      <c r="H12" s="181">
        <v>0</v>
      </c>
      <c r="I12" s="81">
        <f>H12/'Asset Summary'!H12</f>
        <v>0</v>
      </c>
      <c r="J12" s="229">
        <v>0</v>
      </c>
      <c r="K12" s="182">
        <f t="shared" si="0"/>
        <v>0</v>
      </c>
      <c r="L12" s="128">
        <f>K12/'Asset Summary'!K12</f>
        <v>0</v>
      </c>
      <c r="M12" s="105">
        <f t="shared" si="1"/>
        <v>0</v>
      </c>
    </row>
    <row r="13" spans="1:30" ht="21" x14ac:dyDescent="0.35">
      <c r="A13" s="42" t="s">
        <v>50</v>
      </c>
      <c r="B13" s="225">
        <v>3</v>
      </c>
      <c r="C13" s="81">
        <f>B13/'Asset Summary'!B13</f>
        <v>1.7403411068569441E-4</v>
      </c>
      <c r="D13" s="251">
        <v>146002.20000000001</v>
      </c>
      <c r="E13" s="180">
        <v>0</v>
      </c>
      <c r="F13" s="115">
        <f>E13/'Asset Summary'!E13</f>
        <v>0</v>
      </c>
      <c r="G13" s="257">
        <v>0</v>
      </c>
      <c r="H13" s="219">
        <v>2</v>
      </c>
      <c r="I13" s="81">
        <f>H13/'Asset Summary'!H13</f>
        <v>6.5789473684210523E-3</v>
      </c>
      <c r="J13" s="251">
        <v>4027490</v>
      </c>
      <c r="K13" s="182">
        <f t="shared" si="0"/>
        <v>5</v>
      </c>
      <c r="L13" s="128">
        <f>K13/'Asset Summary'!K13</f>
        <v>2.5630510559770351E-4</v>
      </c>
      <c r="M13" s="105">
        <f t="shared" si="1"/>
        <v>4173492.2</v>
      </c>
    </row>
    <row r="14" spans="1:30" ht="21" x14ac:dyDescent="0.35">
      <c r="A14" s="42" t="s">
        <v>51</v>
      </c>
      <c r="B14" s="198">
        <v>0</v>
      </c>
      <c r="C14" s="81">
        <f>B14/'Asset Summary'!B14</f>
        <v>0</v>
      </c>
      <c r="D14" s="229">
        <v>0</v>
      </c>
      <c r="E14" s="180">
        <v>0</v>
      </c>
      <c r="F14" s="115">
        <f>E14/'Asset Summary'!E14</f>
        <v>0</v>
      </c>
      <c r="G14" s="257">
        <v>0</v>
      </c>
      <c r="H14" s="181">
        <v>0</v>
      </c>
      <c r="I14" s="81">
        <f>H14/'Asset Summary'!H14</f>
        <v>0</v>
      </c>
      <c r="J14" s="229">
        <v>0</v>
      </c>
      <c r="K14" s="182">
        <f t="shared" si="0"/>
        <v>0</v>
      </c>
      <c r="L14" s="128">
        <f>K14/'Asset Summary'!K14</f>
        <v>0</v>
      </c>
      <c r="M14" s="105">
        <f t="shared" si="1"/>
        <v>0</v>
      </c>
    </row>
    <row r="15" spans="1:30" ht="21" x14ac:dyDescent="0.35">
      <c r="A15" s="42" t="s">
        <v>52</v>
      </c>
      <c r="B15" s="208">
        <v>0</v>
      </c>
      <c r="C15" s="81">
        <f>B15/'Asset Summary'!B15</f>
        <v>0</v>
      </c>
      <c r="D15" s="230">
        <v>0</v>
      </c>
      <c r="E15" s="180">
        <v>0</v>
      </c>
      <c r="F15" s="115">
        <f>E15/'Asset Summary'!E15</f>
        <v>0</v>
      </c>
      <c r="G15" s="258">
        <v>0</v>
      </c>
      <c r="H15" s="181">
        <v>0</v>
      </c>
      <c r="I15" s="81">
        <f>H15/'Asset Summary'!H15</f>
        <v>0</v>
      </c>
      <c r="J15" s="230">
        <v>0</v>
      </c>
      <c r="K15" s="223">
        <f t="shared" si="0"/>
        <v>0</v>
      </c>
      <c r="L15" s="128">
        <f>K15/'Asset Summary'!K15</f>
        <v>0</v>
      </c>
      <c r="M15" s="105">
        <f t="shared" si="1"/>
        <v>0</v>
      </c>
      <c r="Q15" s="12"/>
    </row>
    <row r="16" spans="1:30" ht="21.75" thickBot="1" x14ac:dyDescent="0.4">
      <c r="A16" s="43" t="s">
        <v>15</v>
      </c>
      <c r="B16" s="185">
        <f>SUM(B8:B15)</f>
        <v>2631</v>
      </c>
      <c r="C16" s="82">
        <f>B16/'Asset Summary'!B16</f>
        <v>2.4146918996310506E-2</v>
      </c>
      <c r="D16" s="79">
        <f>SUM(D8:D15)</f>
        <v>507707179.53500003</v>
      </c>
      <c r="E16" s="186">
        <f t="shared" ref="E16:J16" si="2">SUM(E8:E15)</f>
        <v>340</v>
      </c>
      <c r="F16" s="116">
        <f>E16/'Asset Summary'!E16</f>
        <v>2.6606150716018469E-2</v>
      </c>
      <c r="G16" s="121">
        <f t="shared" si="2"/>
        <v>49840402.640000001</v>
      </c>
      <c r="H16" s="186">
        <f t="shared" si="2"/>
        <v>18</v>
      </c>
      <c r="I16" s="116">
        <f>H16/'Asset Summary'!H16</f>
        <v>9.1977516607051613E-3</v>
      </c>
      <c r="J16" s="121">
        <f t="shared" si="2"/>
        <v>4418351.2699999996</v>
      </c>
      <c r="K16" s="187">
        <f>SUM(K8:K15)</f>
        <v>2989</v>
      </c>
      <c r="L16" s="129">
        <f>K16/'Asset Summary'!K16</f>
        <v>2.4164470386599187E-2</v>
      </c>
      <c r="M16" s="131">
        <f>SUM(M8:M15)</f>
        <v>561965933.44500005</v>
      </c>
      <c r="O16" s="12"/>
      <c r="R16" s="13"/>
    </row>
    <row r="17" spans="1:31" ht="21" x14ac:dyDescent="0.35">
      <c r="A17" s="7"/>
      <c r="B17" s="9"/>
      <c r="C17" s="14"/>
      <c r="D17" s="9"/>
      <c r="E17" s="8"/>
      <c r="F17" s="15"/>
      <c r="G17" s="8"/>
      <c r="H17" s="8"/>
      <c r="I17" s="15"/>
      <c r="J17" s="8"/>
      <c r="K17" s="8"/>
      <c r="L17" s="8"/>
      <c r="M17" s="8"/>
      <c r="N17" s="16"/>
      <c r="O17" s="17"/>
      <c r="P17" s="18"/>
    </row>
    <row r="18" spans="1:31" ht="21" x14ac:dyDescent="0.35">
      <c r="A18" s="24"/>
      <c r="B18" s="9"/>
      <c r="C18" s="14"/>
      <c r="D18" s="9"/>
      <c r="E18" s="8"/>
      <c r="F18" s="15"/>
      <c r="G18" s="8"/>
      <c r="H18" s="8"/>
      <c r="I18" s="15"/>
      <c r="J18" s="8"/>
      <c r="K18" s="16"/>
      <c r="L18" s="17"/>
      <c r="M18" s="18"/>
      <c r="N18" s="21"/>
      <c r="O18" s="21"/>
      <c r="P18" s="25"/>
      <c r="Q18" s="12"/>
      <c r="R18" s="21"/>
      <c r="S18" s="21"/>
      <c r="T18" s="22"/>
      <c r="U18" s="22"/>
      <c r="V18" s="22"/>
      <c r="W18" s="22"/>
      <c r="X18" s="23"/>
      <c r="Y18" s="23"/>
    </row>
    <row r="19" spans="1:31" ht="27" thickBot="1" x14ac:dyDescent="0.45">
      <c r="A19" s="60" t="s">
        <v>16</v>
      </c>
      <c r="Q19" s="12"/>
    </row>
    <row r="20" spans="1:31" x14ac:dyDescent="0.25">
      <c r="A20" s="62"/>
      <c r="B20" s="173" t="s">
        <v>1</v>
      </c>
      <c r="C20" s="174"/>
      <c r="D20" s="174"/>
      <c r="E20" s="174"/>
      <c r="F20" s="173"/>
      <c r="G20" s="173"/>
      <c r="H20" s="63" t="s">
        <v>2</v>
      </c>
      <c r="I20" s="63"/>
      <c r="J20" s="63"/>
      <c r="K20" s="63"/>
      <c r="L20" s="63"/>
      <c r="M20" s="91"/>
      <c r="N20" s="64" t="s">
        <v>3</v>
      </c>
      <c r="O20" s="64"/>
      <c r="P20" s="64"/>
      <c r="Q20" s="64"/>
      <c r="R20" s="64"/>
      <c r="S20" s="64"/>
      <c r="T20" s="97" t="s">
        <v>17</v>
      </c>
      <c r="U20" s="97"/>
      <c r="V20" s="97"/>
      <c r="W20" s="97"/>
      <c r="X20" s="101"/>
      <c r="Y20" s="102"/>
    </row>
    <row r="21" spans="1:31" x14ac:dyDescent="0.25">
      <c r="A21" s="65"/>
      <c r="B21" s="163" t="s">
        <v>5</v>
      </c>
      <c r="C21" s="162" t="s">
        <v>5</v>
      </c>
      <c r="D21" s="162" t="s">
        <v>5</v>
      </c>
      <c r="E21" s="162" t="s">
        <v>5</v>
      </c>
      <c r="F21" s="163" t="s">
        <v>5</v>
      </c>
      <c r="G21" s="163" t="s">
        <v>5</v>
      </c>
      <c r="H21" s="52" t="s">
        <v>2</v>
      </c>
      <c r="I21" s="52" t="s">
        <v>2</v>
      </c>
      <c r="J21" s="52" t="s">
        <v>2</v>
      </c>
      <c r="K21" s="52" t="s">
        <v>2</v>
      </c>
      <c r="L21" s="52" t="s">
        <v>2</v>
      </c>
      <c r="M21" s="92" t="s">
        <v>2</v>
      </c>
      <c r="N21" s="94" t="s">
        <v>6</v>
      </c>
      <c r="O21" s="94" t="s">
        <v>6</v>
      </c>
      <c r="P21" s="94" t="s">
        <v>6</v>
      </c>
      <c r="Q21" s="94" t="s">
        <v>6</v>
      </c>
      <c r="R21" s="94" t="s">
        <v>6</v>
      </c>
      <c r="S21" s="94" t="s">
        <v>6</v>
      </c>
      <c r="T21" s="98"/>
      <c r="U21" s="99"/>
      <c r="V21" s="99"/>
      <c r="W21" s="100" t="s">
        <v>7</v>
      </c>
      <c r="X21" s="98"/>
      <c r="Y21" s="103" t="s">
        <v>7</v>
      </c>
    </row>
    <row r="22" spans="1:31" x14ac:dyDescent="0.25">
      <c r="A22" s="65"/>
      <c r="B22" s="163" t="s">
        <v>9</v>
      </c>
      <c r="C22" s="162" t="s">
        <v>10</v>
      </c>
      <c r="D22" s="162" t="s">
        <v>18</v>
      </c>
      <c r="E22" s="162" t="s">
        <v>18</v>
      </c>
      <c r="F22" s="163" t="s">
        <v>57</v>
      </c>
      <c r="G22" s="163" t="s">
        <v>11</v>
      </c>
      <c r="H22" s="52" t="s">
        <v>9</v>
      </c>
      <c r="I22" s="52" t="s">
        <v>10</v>
      </c>
      <c r="J22" s="52" t="s">
        <v>18</v>
      </c>
      <c r="K22" s="52" t="s">
        <v>18</v>
      </c>
      <c r="L22" s="52" t="s">
        <v>19</v>
      </c>
      <c r="M22" s="92" t="s">
        <v>11</v>
      </c>
      <c r="N22" s="94" t="s">
        <v>9</v>
      </c>
      <c r="O22" s="94" t="s">
        <v>10</v>
      </c>
      <c r="P22" s="94" t="s">
        <v>18</v>
      </c>
      <c r="Q22" s="94" t="s">
        <v>18</v>
      </c>
      <c r="R22" s="94" t="s">
        <v>19</v>
      </c>
      <c r="S22" s="94" t="s">
        <v>11</v>
      </c>
      <c r="T22" s="99" t="s">
        <v>9</v>
      </c>
      <c r="U22" s="99" t="s">
        <v>10</v>
      </c>
      <c r="V22" s="99" t="s">
        <v>18</v>
      </c>
      <c r="W22" s="99" t="s">
        <v>18</v>
      </c>
      <c r="X22" s="99" t="s">
        <v>19</v>
      </c>
      <c r="Y22" s="104" t="s">
        <v>11</v>
      </c>
    </row>
    <row r="23" spans="1:31" ht="15.75" x14ac:dyDescent="0.25">
      <c r="A23" s="66" t="s">
        <v>53</v>
      </c>
      <c r="B23" s="163"/>
      <c r="C23" s="162" t="s">
        <v>13</v>
      </c>
      <c r="D23" s="162" t="s">
        <v>20</v>
      </c>
      <c r="E23" s="162" t="s">
        <v>21</v>
      </c>
      <c r="F23" s="163" t="s">
        <v>13</v>
      </c>
      <c r="G23" s="163" t="s">
        <v>14</v>
      </c>
      <c r="H23" s="52"/>
      <c r="I23" s="89" t="s">
        <v>13</v>
      </c>
      <c r="J23" s="89" t="s">
        <v>20</v>
      </c>
      <c r="K23" s="89" t="s">
        <v>21</v>
      </c>
      <c r="L23" s="89" t="s">
        <v>13</v>
      </c>
      <c r="M23" s="93" t="s">
        <v>14</v>
      </c>
      <c r="N23" s="94"/>
      <c r="O23" s="94" t="s">
        <v>13</v>
      </c>
      <c r="P23" s="94" t="s">
        <v>20</v>
      </c>
      <c r="Q23" s="94" t="s">
        <v>21</v>
      </c>
      <c r="R23" s="94" t="s">
        <v>13</v>
      </c>
      <c r="S23" s="94" t="s">
        <v>14</v>
      </c>
      <c r="T23" s="99"/>
      <c r="U23" s="99" t="s">
        <v>13</v>
      </c>
      <c r="V23" s="99" t="s">
        <v>20</v>
      </c>
      <c r="W23" s="99" t="s">
        <v>21</v>
      </c>
      <c r="X23" s="99" t="s">
        <v>13</v>
      </c>
      <c r="Y23" s="104" t="s">
        <v>14</v>
      </c>
    </row>
    <row r="24" spans="1:31" ht="21" x14ac:dyDescent="0.35">
      <c r="A24" s="41" t="s">
        <v>45</v>
      </c>
      <c r="B24" s="212">
        <v>551</v>
      </c>
      <c r="C24" s="81">
        <f>B24/'Asset Summary'!B24</f>
        <v>3.6178594878529216E-2</v>
      </c>
      <c r="D24" s="225">
        <v>69291651.77004905</v>
      </c>
      <c r="E24" s="179">
        <f>D24*0.0000229568418910972</f>
        <v>1590.7174940579814</v>
      </c>
      <c r="F24" s="81">
        <f>D24/'Asset Summary'!D24</f>
        <v>7.8051874748349792E-2</v>
      </c>
      <c r="G24" s="226">
        <v>56277938.05034887</v>
      </c>
      <c r="H24" s="225">
        <v>670</v>
      </c>
      <c r="I24" s="81">
        <f>H24/'Asset Summary'!H24</f>
        <v>0.19522144522144522</v>
      </c>
      <c r="J24" s="225">
        <v>286059069.85667086</v>
      </c>
      <c r="K24" s="179">
        <f>J24*0.0000229568418910972</f>
        <v>6567.0128382139219</v>
      </c>
      <c r="L24" s="81">
        <f>J24/'Asset Summary'!J24</f>
        <v>9.4890997708118902E-2</v>
      </c>
      <c r="M24" s="226">
        <v>64973701.635721505</v>
      </c>
      <c r="N24" s="225">
        <v>71</v>
      </c>
      <c r="O24" s="81">
        <f>N24/'Asset Summary'!N24</f>
        <v>0.11892797319932999</v>
      </c>
      <c r="P24" s="225">
        <v>71480525.608863473</v>
      </c>
      <c r="Q24" s="179">
        <f t="shared" ref="Q24:Q31" si="3">P24*0.0000229568418910972</f>
        <v>1640.9671246952032</v>
      </c>
      <c r="R24" s="81">
        <f>P24/'Asset Summary'!P24</f>
        <v>7.7028448916985112E-2</v>
      </c>
      <c r="S24" s="221">
        <v>12228215.230180943</v>
      </c>
      <c r="T24" s="179">
        <f t="shared" ref="T24:T31" si="4">B24+H24+N24</f>
        <v>1292</v>
      </c>
      <c r="U24" s="81">
        <f>T24/'Asset Summary'!T24</f>
        <v>6.708551845890233E-2</v>
      </c>
      <c r="V24" s="179">
        <f t="shared" ref="V24:V31" si="5">D24+J24+P24</f>
        <v>426831247.23558336</v>
      </c>
      <c r="W24" s="179">
        <f>V24*0.0000229568418910972</f>
        <v>9798.6974569671056</v>
      </c>
      <c r="X24" s="81">
        <f>V24/'Asset Summary'!V24</f>
        <v>8.8364514093772745E-2</v>
      </c>
      <c r="Y24" s="105">
        <f>G24+M24+S24</f>
        <v>133479854.91625133</v>
      </c>
    </row>
    <row r="25" spans="1:31" ht="21" x14ac:dyDescent="0.35">
      <c r="A25" s="42" t="s">
        <v>46</v>
      </c>
      <c r="B25" s="212">
        <v>1392</v>
      </c>
      <c r="C25" s="81">
        <f>B25/'Asset Summary'!B25</f>
        <v>6.7889192352711666E-2</v>
      </c>
      <c r="D25" s="225">
        <v>20003284.709700499</v>
      </c>
      <c r="E25" s="179">
        <f t="shared" ref="E25:E31" si="6">D25*0.0000229568418910972</f>
        <v>459.21224438319649</v>
      </c>
      <c r="F25" s="81">
        <f>D25/'Asset Summary'!D25</f>
        <v>8.0063430695372986E-2</v>
      </c>
      <c r="G25" s="226">
        <v>105691657.76540832</v>
      </c>
      <c r="H25" s="225">
        <v>11</v>
      </c>
      <c r="I25" s="81">
        <f>H25/'Asset Summary'!H25</f>
        <v>1.1033099297893681E-2</v>
      </c>
      <c r="J25" s="225">
        <v>1402599.40443106</v>
      </c>
      <c r="K25" s="179">
        <f t="shared" ref="K25:K31" si="7">J25*0.0000229568418910972</f>
        <v>32.199252764070941</v>
      </c>
      <c r="L25" s="81">
        <f>J25/'Asset Summary'!J25</f>
        <v>3.8567260669956249E-2</v>
      </c>
      <c r="M25" s="226">
        <v>3258807.7128783697</v>
      </c>
      <c r="N25" s="225">
        <v>29</v>
      </c>
      <c r="O25" s="81">
        <f>N25/'Asset Summary'!N25</f>
        <v>5.1056338028169015E-2</v>
      </c>
      <c r="P25" s="225">
        <v>11449563.454672765</v>
      </c>
      <c r="Q25" s="179">
        <f t="shared" si="3"/>
        <v>262.84581795100729</v>
      </c>
      <c r="R25" s="81">
        <f>P25/'Asset Summary'!P25</f>
        <v>3.957770083599655E-2</v>
      </c>
      <c r="S25" s="221">
        <v>4313653.97448825</v>
      </c>
      <c r="T25" s="179">
        <f>B25+H25+N25</f>
        <v>1432</v>
      </c>
      <c r="U25" s="81">
        <f>T25/'Asset Summary'!T25</f>
        <v>6.4887398613439673E-2</v>
      </c>
      <c r="V25" s="179">
        <f t="shared" si="5"/>
        <v>32855447.568804324</v>
      </c>
      <c r="W25" s="179">
        <f t="shared" ref="W25:W31" si="8">V25*0.0000229568418910972</f>
        <v>754.25731509827472</v>
      </c>
      <c r="X25" s="81">
        <f>V25/'Asset Summary'!V25</f>
        <v>5.7089880728080827E-2</v>
      </c>
      <c r="Y25" s="105">
        <f t="shared" ref="Y25:Y31" si="9">G25+M25+S25</f>
        <v>113264119.45277494</v>
      </c>
    </row>
    <row r="26" spans="1:31" ht="21" x14ac:dyDescent="0.35">
      <c r="A26" s="42" t="s">
        <v>47</v>
      </c>
      <c r="B26" s="198">
        <v>0</v>
      </c>
      <c r="C26" s="81">
        <f>B26/'Asset Summary'!B26</f>
        <v>0</v>
      </c>
      <c r="D26" s="198">
        <v>0</v>
      </c>
      <c r="E26" s="179">
        <f t="shared" si="6"/>
        <v>0</v>
      </c>
      <c r="F26" s="81">
        <f>D26/'Asset Summary'!D26</f>
        <v>0</v>
      </c>
      <c r="G26" s="96">
        <v>0</v>
      </c>
      <c r="H26" s="198">
        <v>0</v>
      </c>
      <c r="I26" s="81">
        <f>H26/'Asset Summary'!H26</f>
        <v>0</v>
      </c>
      <c r="J26" s="198">
        <v>0</v>
      </c>
      <c r="K26" s="179">
        <f t="shared" si="7"/>
        <v>0</v>
      </c>
      <c r="L26" s="81">
        <f>J26/'Asset Summary'!J26</f>
        <v>0</v>
      </c>
      <c r="M26" s="96">
        <v>0</v>
      </c>
      <c r="N26" s="198">
        <v>0</v>
      </c>
      <c r="O26" s="81">
        <f>N26/'Asset Summary'!N26</f>
        <v>0</v>
      </c>
      <c r="P26" s="198">
        <v>0</v>
      </c>
      <c r="Q26" s="179">
        <f t="shared" si="3"/>
        <v>0</v>
      </c>
      <c r="R26" s="81">
        <f>P26/'Asset Summary'!P26</f>
        <v>0</v>
      </c>
      <c r="S26" s="77">
        <v>0</v>
      </c>
      <c r="T26" s="179">
        <f t="shared" si="4"/>
        <v>0</v>
      </c>
      <c r="U26" s="81">
        <f>T26/'Asset Summary'!T26</f>
        <v>0</v>
      </c>
      <c r="V26" s="179">
        <f t="shared" si="5"/>
        <v>0</v>
      </c>
      <c r="W26" s="179">
        <f t="shared" si="8"/>
        <v>0</v>
      </c>
      <c r="X26" s="81">
        <f>V26/'Asset Summary'!V26</f>
        <v>0</v>
      </c>
      <c r="Y26" s="105">
        <f t="shared" si="9"/>
        <v>0</v>
      </c>
    </row>
    <row r="27" spans="1:31" ht="21" x14ac:dyDescent="0.35">
      <c r="A27" s="42" t="s">
        <v>48</v>
      </c>
      <c r="B27" s="212">
        <v>944</v>
      </c>
      <c r="C27" s="81">
        <f>B27/'Asset Summary'!B27</f>
        <v>0.14208308248043347</v>
      </c>
      <c r="D27" s="225">
        <v>11276331.330516873</v>
      </c>
      <c r="E27" s="179">
        <f t="shared" si="6"/>
        <v>258.86895546630154</v>
      </c>
      <c r="F27" s="81">
        <f>D27/'Asset Summary'!D27</f>
        <v>0.14751174441327711</v>
      </c>
      <c r="G27" s="226">
        <v>59942568.818236232</v>
      </c>
      <c r="H27" s="225">
        <v>4</v>
      </c>
      <c r="I27" s="81">
        <f>H27/'Asset Summary'!H27</f>
        <v>2.1739130434782608E-2</v>
      </c>
      <c r="J27" s="225">
        <v>508263.72845810006</v>
      </c>
      <c r="K27" s="179">
        <f>J27*0.0000229568418910972</f>
        <v>11.668130053192163</v>
      </c>
      <c r="L27" s="81">
        <f>J27/'Asset Summary'!J27</f>
        <v>1.4304364987091119E-2</v>
      </c>
      <c r="M27" s="226">
        <v>375083.32511833613</v>
      </c>
      <c r="N27" s="225">
        <v>17</v>
      </c>
      <c r="O27" s="81">
        <f>N27/'Asset Summary'!N27</f>
        <v>0.1328125</v>
      </c>
      <c r="P27" s="225">
        <v>141212.07818123486</v>
      </c>
      <c r="Q27" s="179">
        <f t="shared" si="3"/>
        <v>3.2417833519198651</v>
      </c>
      <c r="R27" s="81">
        <f>P27/'Asset Summary'!P27</f>
        <v>9.808610785188715E-3</v>
      </c>
      <c r="S27" s="221">
        <v>782387</v>
      </c>
      <c r="T27" s="179">
        <f t="shared" si="4"/>
        <v>965</v>
      </c>
      <c r="U27" s="81">
        <f>T27/'Asset Summary'!T27</f>
        <v>0.13872915468660149</v>
      </c>
      <c r="V27" s="179">
        <f t="shared" si="5"/>
        <v>11925807.137156209</v>
      </c>
      <c r="W27" s="179">
        <f t="shared" si="8"/>
        <v>273.77886887141364</v>
      </c>
      <c r="X27" s="81">
        <f>V27/'Asset Summary'!V27</f>
        <v>9.4370319763026428E-2</v>
      </c>
      <c r="Y27" s="105">
        <f t="shared" si="9"/>
        <v>61100039.143354565</v>
      </c>
    </row>
    <row r="28" spans="1:31" ht="21" x14ac:dyDescent="0.35">
      <c r="A28" s="42" t="s">
        <v>49</v>
      </c>
      <c r="B28" s="212">
        <v>0</v>
      </c>
      <c r="C28" s="81">
        <f>B28/'Asset Summary'!B28</f>
        <v>0</v>
      </c>
      <c r="D28" s="225">
        <v>0</v>
      </c>
      <c r="E28" s="179">
        <f t="shared" si="6"/>
        <v>0</v>
      </c>
      <c r="F28" s="81">
        <f>D28/'Asset Summary'!D28</f>
        <v>0</v>
      </c>
      <c r="G28" s="226">
        <v>0</v>
      </c>
      <c r="H28" s="198">
        <v>0</v>
      </c>
      <c r="I28" s="81">
        <f>H28/'Asset Summary'!H28</f>
        <v>0</v>
      </c>
      <c r="J28" s="198">
        <v>0</v>
      </c>
      <c r="K28" s="179">
        <f t="shared" si="7"/>
        <v>0</v>
      </c>
      <c r="L28" s="81">
        <f>J28/'Asset Summary'!J28</f>
        <v>0</v>
      </c>
      <c r="M28" s="96">
        <v>0</v>
      </c>
      <c r="N28" s="198">
        <v>0</v>
      </c>
      <c r="O28" s="81">
        <f>N28/'Asset Summary'!N28</f>
        <v>0</v>
      </c>
      <c r="P28" s="198">
        <v>0</v>
      </c>
      <c r="Q28" s="179">
        <f t="shared" si="3"/>
        <v>0</v>
      </c>
      <c r="R28" s="81">
        <f>P28/'Asset Summary'!P28</f>
        <v>0</v>
      </c>
      <c r="S28" s="77">
        <v>0</v>
      </c>
      <c r="T28" s="179">
        <f t="shared" si="4"/>
        <v>0</v>
      </c>
      <c r="U28" s="81">
        <f>T28/'Asset Summary'!T28</f>
        <v>0</v>
      </c>
      <c r="V28" s="179">
        <f t="shared" si="5"/>
        <v>0</v>
      </c>
      <c r="W28" s="179">
        <f t="shared" si="8"/>
        <v>0</v>
      </c>
      <c r="X28" s="81">
        <f>V28/'Asset Summary'!V28</f>
        <v>0</v>
      </c>
      <c r="Y28" s="105">
        <f t="shared" si="9"/>
        <v>0</v>
      </c>
    </row>
    <row r="29" spans="1:31" ht="21" x14ac:dyDescent="0.35">
      <c r="A29" s="42" t="s">
        <v>50</v>
      </c>
      <c r="B29" s="212">
        <v>2</v>
      </c>
      <c r="C29" s="81">
        <f>B29/'Asset Summary'!B29</f>
        <v>1.9698611247907023E-4</v>
      </c>
      <c r="D29" s="225">
        <v>24394.224273919997</v>
      </c>
      <c r="E29" s="179">
        <f t="shared" si="6"/>
        <v>0.56001434971234676</v>
      </c>
      <c r="F29" s="81">
        <f>D29/'Asset Summary'!D29</f>
        <v>2.2966595718536324E-4</v>
      </c>
      <c r="G29" s="226">
        <v>58168.432490740626</v>
      </c>
      <c r="H29" s="198">
        <v>0</v>
      </c>
      <c r="I29" s="81">
        <f>H29/'Asset Summary'!H29</f>
        <v>0</v>
      </c>
      <c r="J29" s="198">
        <v>0</v>
      </c>
      <c r="K29" s="179">
        <f t="shared" si="7"/>
        <v>0</v>
      </c>
      <c r="L29" s="81">
        <f>J29/'Asset Summary'!J29</f>
        <v>0</v>
      </c>
      <c r="M29" s="96">
        <v>0</v>
      </c>
      <c r="N29" s="225">
        <v>3</v>
      </c>
      <c r="O29" s="81">
        <f>N29/'Asset Summary'!N29</f>
        <v>8.0000000000000002E-3</v>
      </c>
      <c r="P29" s="225">
        <v>577702.71288779995</v>
      </c>
      <c r="Q29" s="179">
        <f t="shared" si="3"/>
        <v>13.262229839823144</v>
      </c>
      <c r="R29" s="81">
        <f>P29/'Asset Summary'!P29</f>
        <v>1.4337520512659886E-2</v>
      </c>
      <c r="S29" s="221">
        <v>544456.53208925715</v>
      </c>
      <c r="T29" s="179">
        <f t="shared" si="4"/>
        <v>5</v>
      </c>
      <c r="U29" s="81">
        <f>T29/'Asset Summary'!T29</f>
        <v>4.3218947186446539E-4</v>
      </c>
      <c r="V29" s="179">
        <f t="shared" si="5"/>
        <v>602096.93716171989</v>
      </c>
      <c r="W29" s="179">
        <f t="shared" si="8"/>
        <v>13.822244189535489</v>
      </c>
      <c r="X29" s="81">
        <f>V29/'Asset Summary'!V29</f>
        <v>2.6326643360573667E-3</v>
      </c>
      <c r="Y29" s="105">
        <f t="shared" si="9"/>
        <v>602624.96457999782</v>
      </c>
    </row>
    <row r="30" spans="1:31" ht="21" x14ac:dyDescent="0.35">
      <c r="A30" s="42" t="s">
        <v>51</v>
      </c>
      <c r="B30" s="212">
        <v>0</v>
      </c>
      <c r="C30" s="81">
        <f>B30/'Asset Summary'!B30</f>
        <v>0</v>
      </c>
      <c r="D30" s="251">
        <v>0</v>
      </c>
      <c r="E30" s="179">
        <f t="shared" si="6"/>
        <v>0</v>
      </c>
      <c r="F30" s="81">
        <f>D30/'Asset Summary'!D30</f>
        <v>0</v>
      </c>
      <c r="G30" s="226">
        <v>0</v>
      </c>
      <c r="H30" s="198">
        <v>0</v>
      </c>
      <c r="I30" s="81">
        <f>H30/'Asset Summary'!H30</f>
        <v>0</v>
      </c>
      <c r="J30" s="198">
        <v>0</v>
      </c>
      <c r="K30" s="179">
        <f>J30*0.0000229568418910972</f>
        <v>0</v>
      </c>
      <c r="L30" s="81">
        <f>J30/'Asset Summary'!J30</f>
        <v>0</v>
      </c>
      <c r="M30" s="96">
        <v>0</v>
      </c>
      <c r="N30" s="198">
        <v>0</v>
      </c>
      <c r="O30" s="81">
        <f>N30/'Asset Summary'!N30</f>
        <v>0</v>
      </c>
      <c r="P30" s="198">
        <v>0</v>
      </c>
      <c r="Q30" s="179">
        <f t="shared" si="3"/>
        <v>0</v>
      </c>
      <c r="R30" s="81">
        <f>P30/'Asset Summary'!P30</f>
        <v>0</v>
      </c>
      <c r="S30" s="77">
        <v>0</v>
      </c>
      <c r="T30" s="179">
        <f t="shared" si="4"/>
        <v>0</v>
      </c>
      <c r="U30" s="81">
        <f>T30/'Asset Summary'!T30</f>
        <v>0</v>
      </c>
      <c r="V30" s="179">
        <f t="shared" si="5"/>
        <v>0</v>
      </c>
      <c r="W30" s="179">
        <f t="shared" si="8"/>
        <v>0</v>
      </c>
      <c r="X30" s="81">
        <f>V30/'Asset Summary'!V30</f>
        <v>0</v>
      </c>
      <c r="Y30" s="105">
        <f t="shared" si="9"/>
        <v>0</v>
      </c>
    </row>
    <row r="31" spans="1:31" ht="21" x14ac:dyDescent="0.35">
      <c r="A31" s="42" t="s">
        <v>52</v>
      </c>
      <c r="B31" s="212">
        <v>0</v>
      </c>
      <c r="C31" s="87">
        <f>B31/'Asset Summary'!B31</f>
        <v>0</v>
      </c>
      <c r="D31" s="227">
        <v>0</v>
      </c>
      <c r="E31" s="179">
        <f t="shared" si="6"/>
        <v>0</v>
      </c>
      <c r="F31" s="81">
        <f>D31/'Asset Summary'!D31</f>
        <v>0</v>
      </c>
      <c r="G31" s="247">
        <v>0</v>
      </c>
      <c r="H31" s="227">
        <v>0</v>
      </c>
      <c r="I31" s="81">
        <f>H31/'Asset Summary'!H31</f>
        <v>0</v>
      </c>
      <c r="J31" s="227">
        <v>0</v>
      </c>
      <c r="K31" s="179">
        <f t="shared" si="7"/>
        <v>0</v>
      </c>
      <c r="L31" s="81">
        <f>J31/'Asset Summary'!J31</f>
        <v>0</v>
      </c>
      <c r="M31" s="247">
        <v>0</v>
      </c>
      <c r="N31" s="227">
        <v>0</v>
      </c>
      <c r="O31" s="81">
        <f>N31/'Asset Summary'!N31</f>
        <v>0</v>
      </c>
      <c r="P31" s="227">
        <v>0</v>
      </c>
      <c r="Q31" s="179">
        <f t="shared" si="3"/>
        <v>0</v>
      </c>
      <c r="R31" s="81">
        <f>P31/'Asset Summary'!P31</f>
        <v>0</v>
      </c>
      <c r="S31" s="224">
        <v>0</v>
      </c>
      <c r="T31" s="179">
        <f t="shared" si="4"/>
        <v>0</v>
      </c>
      <c r="U31" s="81">
        <f>T31/'Asset Summary'!T31</f>
        <v>0</v>
      </c>
      <c r="V31" s="179">
        <f t="shared" si="5"/>
        <v>0</v>
      </c>
      <c r="W31" s="179">
        <f t="shared" si="8"/>
        <v>0</v>
      </c>
      <c r="X31" s="81">
        <f>V31/'Asset Summary'!V31</f>
        <v>0</v>
      </c>
      <c r="Y31" s="106">
        <f t="shared" si="9"/>
        <v>0</v>
      </c>
      <c r="AE31" s="12"/>
    </row>
    <row r="32" spans="1:31" ht="21.75" thickBot="1" x14ac:dyDescent="0.4">
      <c r="A32" s="43" t="s">
        <v>15</v>
      </c>
      <c r="B32" s="185">
        <f>SUM(B24:B31)</f>
        <v>2889</v>
      </c>
      <c r="C32" s="88">
        <f>B32/'Asset Summary'!B32</f>
        <v>3.7639241743208915E-2</v>
      </c>
      <c r="D32" s="188">
        <f t="shared" ref="D32:T32" si="10">SUM(D24:D31)</f>
        <v>100595662.03454034</v>
      </c>
      <c r="E32" s="185">
        <f t="shared" si="10"/>
        <v>2309.3587082571917</v>
      </c>
      <c r="F32" s="144">
        <f>E32/'Asset Summary'!E32</f>
        <v>6.2389596228020414E-2</v>
      </c>
      <c r="G32" s="79">
        <f t="shared" si="10"/>
        <v>221970333.06648415</v>
      </c>
      <c r="H32" s="189">
        <f t="shared" si="10"/>
        <v>685</v>
      </c>
      <c r="I32" s="82">
        <f>H32/'Asset Summary'!H32</f>
        <v>8.7194501018329942E-2</v>
      </c>
      <c r="J32" s="185">
        <f t="shared" si="10"/>
        <v>287969932.98956001</v>
      </c>
      <c r="K32" s="185">
        <f t="shared" si="10"/>
        <v>6610.8802210311851</v>
      </c>
      <c r="L32" s="82">
        <f>J32/'Asset Summary'!J32</f>
        <v>8.4895300898099019E-2</v>
      </c>
      <c r="M32" s="79">
        <f>SUM(M24:M31)</f>
        <v>68607592.673718214</v>
      </c>
      <c r="N32" s="185">
        <f t="shared" si="10"/>
        <v>120</v>
      </c>
      <c r="O32" s="82">
        <f>N32/'Asset Summary'!N32</f>
        <v>4.620716211012707E-2</v>
      </c>
      <c r="P32" s="185">
        <f t="shared" si="10"/>
        <v>83649003.854605272</v>
      </c>
      <c r="Q32" s="185">
        <f t="shared" si="10"/>
        <v>1920.3169558379536</v>
      </c>
      <c r="R32" s="82">
        <f>P32/'Asset Summary'!P32</f>
        <v>5.8650564069364551E-2</v>
      </c>
      <c r="S32" s="95">
        <f t="shared" si="10"/>
        <v>17868712.736758448</v>
      </c>
      <c r="T32" s="185">
        <f t="shared" si="10"/>
        <v>3694</v>
      </c>
      <c r="U32" s="82">
        <f>T32/'Asset Summary'!T32</f>
        <v>4.2358499220255023E-2</v>
      </c>
      <c r="V32" s="185">
        <f>SUM(V24:V31)</f>
        <v>472214598.87870562</v>
      </c>
      <c r="W32" s="185">
        <f>SUM(W24:W31)</f>
        <v>10840.55588512633</v>
      </c>
      <c r="X32" s="82">
        <f>V32/'Asset Summary'!V32</f>
        <v>7.3431686566525045E-2</v>
      </c>
      <c r="Y32" s="107">
        <f>SUM(Y24:Y31)</f>
        <v>308446638.47696084</v>
      </c>
      <c r="Z32" s="12"/>
    </row>
    <row r="33" spans="1:33" ht="21" x14ac:dyDescent="0.35">
      <c r="A33" s="7"/>
      <c r="B33" s="9"/>
      <c r="C33" s="14"/>
      <c r="F33" s="9"/>
      <c r="G33" s="12"/>
      <c r="H33" s="9"/>
      <c r="J33" s="9"/>
      <c r="K33" s="14"/>
      <c r="L33" s="9"/>
      <c r="M33" s="26"/>
      <c r="N33" s="14"/>
      <c r="O33" s="20"/>
      <c r="P33" s="9"/>
      <c r="Q33" s="14"/>
      <c r="R33" s="9"/>
      <c r="S33" s="26"/>
      <c r="T33" s="14"/>
      <c r="U33" s="9"/>
      <c r="V33" s="9"/>
      <c r="W33" s="14"/>
      <c r="Y33" s="26"/>
      <c r="Z33" s="14"/>
      <c r="AA33" s="9"/>
      <c r="AB33" s="23"/>
    </row>
    <row r="34" spans="1:33" ht="21" x14ac:dyDescent="0.35">
      <c r="A34" s="7"/>
      <c r="B34" s="9"/>
      <c r="C34" s="14"/>
      <c r="D34" s="9"/>
      <c r="E34" s="9"/>
      <c r="F34" s="14"/>
      <c r="G34" s="9"/>
      <c r="H34" s="9"/>
      <c r="I34" s="14"/>
      <c r="J34" s="9"/>
      <c r="K34" s="26"/>
      <c r="L34" s="14"/>
      <c r="M34" s="9"/>
      <c r="N34" s="9"/>
      <c r="O34" s="14"/>
      <c r="P34" s="9"/>
      <c r="Q34" s="26"/>
      <c r="R34" s="14"/>
      <c r="S34" s="9"/>
      <c r="T34" s="9"/>
      <c r="U34" s="14"/>
      <c r="V34" s="9"/>
      <c r="W34" s="26"/>
      <c r="X34" s="14"/>
      <c r="Y34" s="9"/>
    </row>
    <row r="35" spans="1:33" ht="27" thickBot="1" x14ac:dyDescent="0.45">
      <c r="A35" s="61" t="s">
        <v>22</v>
      </c>
      <c r="C35" s="27"/>
      <c r="D35" s="27"/>
      <c r="E35" s="27"/>
      <c r="F35" s="27"/>
      <c r="G35" s="27"/>
      <c r="H35" s="27"/>
      <c r="I35" s="3"/>
      <c r="J35" s="3"/>
      <c r="K35" s="3"/>
      <c r="L35" s="3"/>
      <c r="AD35" s="19"/>
      <c r="AG35" s="12"/>
    </row>
    <row r="36" spans="1:33" x14ac:dyDescent="0.25">
      <c r="A36" s="67"/>
      <c r="B36" s="132" t="s">
        <v>23</v>
      </c>
      <c r="C36" s="132" t="s">
        <v>23</v>
      </c>
      <c r="D36" s="134" t="s">
        <v>23</v>
      </c>
      <c r="E36" s="134" t="s">
        <v>23</v>
      </c>
      <c r="F36" s="134" t="s">
        <v>23</v>
      </c>
      <c r="G36" s="68" t="s">
        <v>24</v>
      </c>
      <c r="H36" s="136" t="s">
        <v>24</v>
      </c>
      <c r="I36" s="138" t="s">
        <v>24</v>
      </c>
      <c r="J36" s="138" t="s">
        <v>24</v>
      </c>
      <c r="K36" s="138" t="s">
        <v>24</v>
      </c>
      <c r="L36" s="85"/>
      <c r="M36" s="85"/>
      <c r="N36" s="85"/>
      <c r="O36" s="85"/>
      <c r="P36" s="85"/>
      <c r="Q36" s="141" t="s">
        <v>56</v>
      </c>
      <c r="R36" s="140"/>
      <c r="S36" s="102"/>
      <c r="T36" s="102"/>
      <c r="U36" s="102"/>
    </row>
    <row r="37" spans="1:33" x14ac:dyDescent="0.25">
      <c r="A37" s="69"/>
      <c r="B37" s="133" t="s">
        <v>27</v>
      </c>
      <c r="C37" s="133" t="s">
        <v>27</v>
      </c>
      <c r="D37" s="135" t="s">
        <v>27</v>
      </c>
      <c r="E37" s="135" t="s">
        <v>27</v>
      </c>
      <c r="F37" s="135" t="s">
        <v>27</v>
      </c>
      <c r="G37" s="51" t="s">
        <v>28</v>
      </c>
      <c r="H37" s="137" t="s">
        <v>28</v>
      </c>
      <c r="I37" s="139" t="s">
        <v>28</v>
      </c>
      <c r="J37" s="139" t="s">
        <v>28</v>
      </c>
      <c r="K37" s="139" t="s">
        <v>28</v>
      </c>
      <c r="L37" s="86" t="s">
        <v>25</v>
      </c>
      <c r="M37" s="86" t="s">
        <v>25</v>
      </c>
      <c r="N37" s="86" t="s">
        <v>25</v>
      </c>
      <c r="O37" s="86" t="s">
        <v>25</v>
      </c>
      <c r="P37" s="86" t="s">
        <v>25</v>
      </c>
      <c r="Q37" s="100" t="s">
        <v>26</v>
      </c>
      <c r="R37" s="100" t="s">
        <v>26</v>
      </c>
      <c r="S37" s="103" t="s">
        <v>26</v>
      </c>
      <c r="T37" s="103" t="s">
        <v>26</v>
      </c>
      <c r="U37" s="103" t="s">
        <v>26</v>
      </c>
    </row>
    <row r="38" spans="1:33" x14ac:dyDescent="0.25">
      <c r="A38" s="69"/>
      <c r="B38" s="133" t="s">
        <v>29</v>
      </c>
      <c r="C38" s="133" t="s">
        <v>29</v>
      </c>
      <c r="D38" s="135" t="s">
        <v>30</v>
      </c>
      <c r="E38" s="135" t="s">
        <v>62</v>
      </c>
      <c r="F38" s="135" t="s">
        <v>62</v>
      </c>
      <c r="G38" s="51" t="s">
        <v>29</v>
      </c>
      <c r="H38" s="137" t="s">
        <v>29</v>
      </c>
      <c r="I38" s="139" t="s">
        <v>30</v>
      </c>
      <c r="J38" s="139" t="s">
        <v>62</v>
      </c>
      <c r="K38" s="139" t="s">
        <v>62</v>
      </c>
      <c r="L38" s="49" t="s">
        <v>29</v>
      </c>
      <c r="M38" s="49" t="s">
        <v>29</v>
      </c>
      <c r="N38" s="49" t="s">
        <v>30</v>
      </c>
      <c r="O38" s="49" t="s">
        <v>62</v>
      </c>
      <c r="P38" s="49" t="s">
        <v>62</v>
      </c>
      <c r="Q38" s="100" t="s">
        <v>29</v>
      </c>
      <c r="R38" s="100" t="s">
        <v>29</v>
      </c>
      <c r="S38" s="103" t="s">
        <v>29</v>
      </c>
      <c r="T38" s="103" t="s">
        <v>18</v>
      </c>
      <c r="U38" s="103" t="s">
        <v>18</v>
      </c>
    </row>
    <row r="39" spans="1:33" ht="15.75" x14ac:dyDescent="0.25">
      <c r="A39" s="70" t="s">
        <v>53</v>
      </c>
      <c r="B39" s="133" t="s">
        <v>31</v>
      </c>
      <c r="C39" s="133" t="s">
        <v>32</v>
      </c>
      <c r="D39" s="135" t="s">
        <v>59</v>
      </c>
      <c r="E39" s="135" t="s">
        <v>20</v>
      </c>
      <c r="F39" s="135" t="s">
        <v>21</v>
      </c>
      <c r="G39" s="51" t="s">
        <v>31</v>
      </c>
      <c r="H39" s="137" t="s">
        <v>32</v>
      </c>
      <c r="I39" s="139" t="s">
        <v>59</v>
      </c>
      <c r="J39" s="139" t="s">
        <v>20</v>
      </c>
      <c r="K39" s="139" t="s">
        <v>21</v>
      </c>
      <c r="L39" s="49" t="s">
        <v>31</v>
      </c>
      <c r="M39" s="49" t="s">
        <v>32</v>
      </c>
      <c r="N39" s="49" t="s">
        <v>60</v>
      </c>
      <c r="O39" s="49" t="s">
        <v>20</v>
      </c>
      <c r="P39" s="49" t="s">
        <v>21</v>
      </c>
      <c r="Q39" s="100" t="s">
        <v>31</v>
      </c>
      <c r="R39" s="100" t="s">
        <v>32</v>
      </c>
      <c r="S39" s="103" t="s">
        <v>61</v>
      </c>
      <c r="T39" s="103" t="s">
        <v>31</v>
      </c>
      <c r="U39" s="103" t="s">
        <v>21</v>
      </c>
    </row>
    <row r="40" spans="1:33" ht="21" x14ac:dyDescent="0.35">
      <c r="A40" s="41" t="s">
        <v>45</v>
      </c>
      <c r="B40" s="261">
        <v>11308.205886148002</v>
      </c>
      <c r="C40" s="235">
        <f t="shared" ref="C40:C47" si="11">B40/5280</f>
        <v>2.1417056602553033</v>
      </c>
      <c r="D40" s="218">
        <f>B40/'Asset Summary'!B40</f>
        <v>4.1909399761615916E-2</v>
      </c>
      <c r="E40" s="261">
        <v>631165.02169207705</v>
      </c>
      <c r="F40" s="229">
        <f>E40*0.0000229568418910972</f>
        <v>14.489555610175946</v>
      </c>
      <c r="G40" s="261">
        <v>28719.215273714806</v>
      </c>
      <c r="H40" s="83">
        <f>G40/5280</f>
        <v>5.4392453169914408</v>
      </c>
      <c r="I40" s="218">
        <f>G40/'Asset Summary'!G40</f>
        <v>3.6821418170431441E-2</v>
      </c>
      <c r="J40" s="261">
        <v>1148720.8435268069</v>
      </c>
      <c r="K40" s="229">
        <f>J40*0.0000229568418910972</f>
        <v>26.371002781852713</v>
      </c>
      <c r="L40" s="261">
        <v>102917.86861029918</v>
      </c>
      <c r="M40" s="235">
        <f>L40/5280</f>
        <v>19.492020570132421</v>
      </c>
      <c r="N40" s="193">
        <f>L40/'Asset Summary'!L40</f>
        <v>5.9858487702091318E-2</v>
      </c>
      <c r="O40" s="251">
        <v>3094010.8938348307</v>
      </c>
      <c r="P40" s="229">
        <f>O40*0.0000229568418910972</f>
        <v>71.028718899098536</v>
      </c>
      <c r="Q40" s="181">
        <f t="shared" ref="Q40:Q47" si="12">B40+G40+L40</f>
        <v>142945.28977016199</v>
      </c>
      <c r="R40" s="235">
        <f t="shared" ref="R40:R47" si="13">Q40/5280</f>
        <v>27.072971547379165</v>
      </c>
      <c r="S40" s="193">
        <f>Q40/'Asset Summary'!Q40</f>
        <v>5.1620870477372779E-2</v>
      </c>
      <c r="T40" s="198">
        <f>E40+J40+O40</f>
        <v>4873896.7590537146</v>
      </c>
      <c r="U40" s="237">
        <f>T40*0.0000229568418910972</f>
        <v>111.88927729112719</v>
      </c>
    </row>
    <row r="41" spans="1:33" ht="21" x14ac:dyDescent="0.35">
      <c r="A41" s="42" t="s">
        <v>46</v>
      </c>
      <c r="B41" s="235">
        <v>0</v>
      </c>
      <c r="C41" s="235">
        <f t="shared" si="11"/>
        <v>0</v>
      </c>
      <c r="D41" s="218">
        <f>B41/'Asset Summary'!B41</f>
        <v>0</v>
      </c>
      <c r="E41" s="229">
        <v>0</v>
      </c>
      <c r="F41" s="229">
        <f t="shared" ref="F41:F47" si="14">E41*0.0000229568418910972</f>
        <v>0</v>
      </c>
      <c r="G41" s="261">
        <v>6499.2696540612105</v>
      </c>
      <c r="H41" s="83">
        <f t="shared" ref="H41:H47" si="15">G41/5280</f>
        <v>1.2309222829661384</v>
      </c>
      <c r="I41" s="218">
        <f>G41/'Asset Summary'!G41</f>
        <v>1.8778527149784049E-2</v>
      </c>
      <c r="J41" s="261">
        <v>263774.80353600002</v>
      </c>
      <c r="K41" s="229">
        <f>J41*0.0000229568418910972</f>
        <v>6.0554364596311787</v>
      </c>
      <c r="L41" s="261">
        <v>59146.714492468898</v>
      </c>
      <c r="M41" s="235">
        <f>L41/5280</f>
        <v>11.202029259937291</v>
      </c>
      <c r="N41" s="193">
        <f>L41/'Asset Summary'!L41</f>
        <v>4.4997699848828919E-2</v>
      </c>
      <c r="O41" s="251">
        <v>1768957.64613493</v>
      </c>
      <c r="P41" s="229">
        <f t="shared" ref="P41:P47" si="16">O41*0.0000229568418910972</f>
        <v>40.609680994367054</v>
      </c>
      <c r="Q41" s="181">
        <f t="shared" si="12"/>
        <v>65645.984146530114</v>
      </c>
      <c r="R41" s="235">
        <f t="shared" si="13"/>
        <v>12.43295154290343</v>
      </c>
      <c r="S41" s="193">
        <f>Q41/'Asset Summary'!Q41</f>
        <v>3.850722174916877E-2</v>
      </c>
      <c r="T41" s="198">
        <f t="shared" ref="T41:T47" si="17">E41+J41+O41</f>
        <v>2032732.4496709299</v>
      </c>
      <c r="U41" s="237">
        <f t="shared" ref="U41:U47" si="18">T41*0.0000229568418910972</f>
        <v>46.665117453998235</v>
      </c>
    </row>
    <row r="42" spans="1:33" ht="21" x14ac:dyDescent="0.35">
      <c r="A42" s="42" t="s">
        <v>47</v>
      </c>
      <c r="B42" s="235">
        <v>0</v>
      </c>
      <c r="C42" s="235">
        <f t="shared" si="11"/>
        <v>0</v>
      </c>
      <c r="D42" s="218">
        <f>B42/'Asset Summary'!B42</f>
        <v>0</v>
      </c>
      <c r="E42" s="229">
        <v>0</v>
      </c>
      <c r="F42" s="229">
        <f t="shared" si="14"/>
        <v>0</v>
      </c>
      <c r="G42" s="266">
        <v>0</v>
      </c>
      <c r="H42" s="83">
        <f t="shared" si="15"/>
        <v>0</v>
      </c>
      <c r="I42" s="218">
        <f>G42/'Asset Summary'!G42</f>
        <v>0</v>
      </c>
      <c r="J42" s="235">
        <v>0</v>
      </c>
      <c r="K42" s="229">
        <f t="shared" ref="K42:K47" si="19">J42*0.0000229568418910972</f>
        <v>0</v>
      </c>
      <c r="L42" s="235">
        <v>0</v>
      </c>
      <c r="M42" s="235">
        <f t="shared" ref="M42:M47" si="20">L42/5280</f>
        <v>0</v>
      </c>
      <c r="N42" s="193">
        <f>L42/'Asset Summary'!L42</f>
        <v>0</v>
      </c>
      <c r="O42" s="229">
        <v>0</v>
      </c>
      <c r="P42" s="229">
        <f t="shared" si="16"/>
        <v>0</v>
      </c>
      <c r="Q42" s="181">
        <f t="shared" si="12"/>
        <v>0</v>
      </c>
      <c r="R42" s="235">
        <f t="shared" si="13"/>
        <v>0</v>
      </c>
      <c r="S42" s="193">
        <f>Q42/'Asset Summary'!Q42</f>
        <v>0</v>
      </c>
      <c r="T42" s="198">
        <f t="shared" si="17"/>
        <v>0</v>
      </c>
      <c r="U42" s="237">
        <f t="shared" si="18"/>
        <v>0</v>
      </c>
    </row>
    <row r="43" spans="1:33" ht="21" x14ac:dyDescent="0.35">
      <c r="A43" s="42" t="s">
        <v>48</v>
      </c>
      <c r="B43" s="251">
        <v>0</v>
      </c>
      <c r="C43" s="235">
        <f t="shared" si="11"/>
        <v>0</v>
      </c>
      <c r="D43" s="218">
        <f>B43/'Asset Summary'!B43</f>
        <v>0</v>
      </c>
      <c r="E43" s="261">
        <v>515.62114355599999</v>
      </c>
      <c r="F43" s="229">
        <f>E43*0.0000229568418910972</f>
        <v>1.1837033068321824E-2</v>
      </c>
      <c r="G43" s="261">
        <v>5309.8115567715995</v>
      </c>
      <c r="H43" s="83">
        <f t="shared" si="15"/>
        <v>1.0056461281764393</v>
      </c>
      <c r="I43" s="218">
        <f>G43/'Asset Summary'!G43</f>
        <v>6.2735825149777935E-2</v>
      </c>
      <c r="J43" s="261">
        <v>213156.56681419999</v>
      </c>
      <c r="K43" s="229">
        <f t="shared" si="19"/>
        <v>4.8934016024026858</v>
      </c>
      <c r="L43" s="261">
        <v>38050.778016353877</v>
      </c>
      <c r="M43" s="235">
        <f t="shared" si="20"/>
        <v>7.2065867455215677</v>
      </c>
      <c r="N43" s="193">
        <f>L43/'Asset Summary'!L43</f>
        <v>0.11785108200831691</v>
      </c>
      <c r="O43" s="251">
        <v>1136877.6294008899</v>
      </c>
      <c r="P43" s="229">
        <f t="shared" si="16"/>
        <v>26.099119987681625</v>
      </c>
      <c r="Q43" s="181">
        <f t="shared" si="12"/>
        <v>43360.589573125479</v>
      </c>
      <c r="R43" s="235">
        <f t="shared" si="13"/>
        <v>8.2122328736980066</v>
      </c>
      <c r="S43" s="193">
        <f>Q43/'Asset Summary'!Q43</f>
        <v>9.7227431497244596E-2</v>
      </c>
      <c r="T43" s="198">
        <f t="shared" si="17"/>
        <v>1350549.8173586458</v>
      </c>
      <c r="U43" s="237">
        <f t="shared" si="18"/>
        <v>31.004358623152633</v>
      </c>
    </row>
    <row r="44" spans="1:33" ht="21" x14ac:dyDescent="0.35">
      <c r="A44" s="42" t="s">
        <v>49</v>
      </c>
      <c r="B44" s="235">
        <v>0</v>
      </c>
      <c r="C44" s="235">
        <f t="shared" si="11"/>
        <v>0</v>
      </c>
      <c r="D44" s="218">
        <f>B44/'Asset Summary'!B44</f>
        <v>0</v>
      </c>
      <c r="E44" s="229">
        <v>0</v>
      </c>
      <c r="F44" s="229">
        <f t="shared" si="14"/>
        <v>0</v>
      </c>
      <c r="G44" s="266">
        <v>0</v>
      </c>
      <c r="H44" s="83">
        <f t="shared" si="15"/>
        <v>0</v>
      </c>
      <c r="I44" s="218">
        <f>G44/'Asset Summary'!G44</f>
        <v>0</v>
      </c>
      <c r="J44" s="235">
        <v>0</v>
      </c>
      <c r="K44" s="229">
        <f t="shared" si="19"/>
        <v>0</v>
      </c>
      <c r="L44" s="235">
        <v>0</v>
      </c>
      <c r="M44" s="235">
        <f t="shared" si="20"/>
        <v>0</v>
      </c>
      <c r="N44" s="193">
        <f>L44/'Asset Summary'!L44</f>
        <v>0</v>
      </c>
      <c r="O44" s="229">
        <v>0</v>
      </c>
      <c r="P44" s="229">
        <f t="shared" si="16"/>
        <v>0</v>
      </c>
      <c r="Q44" s="181">
        <f t="shared" si="12"/>
        <v>0</v>
      </c>
      <c r="R44" s="235">
        <f t="shared" si="13"/>
        <v>0</v>
      </c>
      <c r="S44" s="193">
        <f>Q44/'Asset Summary'!Q44</f>
        <v>0</v>
      </c>
      <c r="T44" s="198">
        <f t="shared" si="17"/>
        <v>0</v>
      </c>
      <c r="U44" s="237">
        <f t="shared" si="18"/>
        <v>0</v>
      </c>
    </row>
    <row r="45" spans="1:33" ht="21" x14ac:dyDescent="0.35">
      <c r="A45" s="42" t="s">
        <v>50</v>
      </c>
      <c r="B45" s="235">
        <v>0</v>
      </c>
      <c r="C45" s="235">
        <f t="shared" si="11"/>
        <v>0</v>
      </c>
      <c r="D45" s="218">
        <f>B45/'Asset Summary'!B45</f>
        <v>0</v>
      </c>
      <c r="E45" s="229">
        <v>0</v>
      </c>
      <c r="F45" s="229">
        <f t="shared" si="14"/>
        <v>0</v>
      </c>
      <c r="G45" s="266">
        <v>0</v>
      </c>
      <c r="H45" s="83">
        <f t="shared" si="15"/>
        <v>0</v>
      </c>
      <c r="I45" s="218">
        <f>G45/'Asset Summary'!G45</f>
        <v>0</v>
      </c>
      <c r="J45" s="235">
        <v>0</v>
      </c>
      <c r="K45" s="229">
        <f t="shared" si="19"/>
        <v>0</v>
      </c>
      <c r="L45" s="261">
        <v>43.234758317299999</v>
      </c>
      <c r="M45" s="235">
        <f t="shared" si="20"/>
        <v>8.1884011964583336E-3</v>
      </c>
      <c r="N45" s="193">
        <f>L45/'Asset Summary'!L45</f>
        <v>8.0121502788136389E-5</v>
      </c>
      <c r="O45" s="251">
        <v>1787.3501827099999</v>
      </c>
      <c r="P45" s="229">
        <f t="shared" si="16"/>
        <v>4.103191554849716E-2</v>
      </c>
      <c r="Q45" s="181">
        <f t="shared" si="12"/>
        <v>43.234758317299999</v>
      </c>
      <c r="R45" s="235">
        <f t="shared" si="13"/>
        <v>8.1884011964583336E-3</v>
      </c>
      <c r="S45" s="193">
        <f>Q45/'Asset Summary'!Q45</f>
        <v>4.5950091191593013E-5</v>
      </c>
      <c r="T45" s="198">
        <f t="shared" si="17"/>
        <v>1787.3501827099999</v>
      </c>
      <c r="U45" s="237">
        <f t="shared" si="18"/>
        <v>4.103191554849716E-2</v>
      </c>
    </row>
    <row r="46" spans="1:33" ht="21" x14ac:dyDescent="0.35">
      <c r="A46" s="42" t="s">
        <v>51</v>
      </c>
      <c r="B46" s="235">
        <v>0</v>
      </c>
      <c r="C46" s="235">
        <f t="shared" si="11"/>
        <v>0</v>
      </c>
      <c r="D46" s="218">
        <f>B46/'Asset Summary'!B46</f>
        <v>0</v>
      </c>
      <c r="E46" s="229">
        <v>0</v>
      </c>
      <c r="F46" s="229">
        <f t="shared" si="14"/>
        <v>0</v>
      </c>
      <c r="G46" s="266">
        <v>0</v>
      </c>
      <c r="H46" s="83">
        <f t="shared" si="15"/>
        <v>0</v>
      </c>
      <c r="I46" s="218">
        <f>G46/'Asset Summary'!G46</f>
        <v>0</v>
      </c>
      <c r="J46" s="235">
        <v>0</v>
      </c>
      <c r="K46" s="229">
        <f t="shared" si="19"/>
        <v>0</v>
      </c>
      <c r="L46" s="235">
        <v>0</v>
      </c>
      <c r="M46" s="235">
        <f t="shared" si="20"/>
        <v>0</v>
      </c>
      <c r="N46" s="193">
        <f>L46/'Asset Summary'!L46</f>
        <v>0</v>
      </c>
      <c r="O46" s="229">
        <v>0</v>
      </c>
      <c r="P46" s="229">
        <f t="shared" si="16"/>
        <v>0</v>
      </c>
      <c r="Q46" s="181">
        <f t="shared" si="12"/>
        <v>0</v>
      </c>
      <c r="R46" s="235">
        <f t="shared" si="13"/>
        <v>0</v>
      </c>
      <c r="S46" s="193">
        <f>Q46/'Asset Summary'!Q46</f>
        <v>0</v>
      </c>
      <c r="T46" s="198">
        <f t="shared" si="17"/>
        <v>0</v>
      </c>
      <c r="U46" s="237">
        <f t="shared" si="18"/>
        <v>0</v>
      </c>
    </row>
    <row r="47" spans="1:33" ht="21" x14ac:dyDescent="0.35">
      <c r="A47" s="42" t="s">
        <v>52</v>
      </c>
      <c r="B47" s="235">
        <v>0</v>
      </c>
      <c r="C47" s="235">
        <f t="shared" si="11"/>
        <v>0</v>
      </c>
      <c r="D47" s="218">
        <f>B47/'Asset Summary'!B47</f>
        <v>0</v>
      </c>
      <c r="E47" s="230">
        <v>0</v>
      </c>
      <c r="F47" s="230">
        <f t="shared" si="14"/>
        <v>0</v>
      </c>
      <c r="G47" s="266">
        <v>0</v>
      </c>
      <c r="H47" s="83">
        <f t="shared" si="15"/>
        <v>0</v>
      </c>
      <c r="I47" s="218">
        <f>G47/'Asset Summary'!G47</f>
        <v>0</v>
      </c>
      <c r="J47" s="267">
        <v>0</v>
      </c>
      <c r="K47" s="230">
        <f t="shared" si="19"/>
        <v>0</v>
      </c>
      <c r="L47" s="235">
        <v>0</v>
      </c>
      <c r="M47" s="235">
        <f t="shared" si="20"/>
        <v>0</v>
      </c>
      <c r="N47" s="193">
        <f>L47/'Asset Summary'!L47</f>
        <v>0</v>
      </c>
      <c r="O47" s="230">
        <v>0</v>
      </c>
      <c r="P47" s="230">
        <f t="shared" si="16"/>
        <v>0</v>
      </c>
      <c r="Q47" s="202">
        <f t="shared" si="12"/>
        <v>0</v>
      </c>
      <c r="R47" s="235">
        <f t="shared" si="13"/>
        <v>0</v>
      </c>
      <c r="S47" s="193">
        <f>Q47/'Asset Summary'!Q47</f>
        <v>0</v>
      </c>
      <c r="T47" s="208">
        <f t="shared" si="17"/>
        <v>0</v>
      </c>
      <c r="U47" s="238">
        <f t="shared" si="18"/>
        <v>0</v>
      </c>
    </row>
    <row r="48" spans="1:33" ht="21.75" thickBot="1" x14ac:dyDescent="0.4">
      <c r="A48" s="48" t="s">
        <v>15</v>
      </c>
      <c r="B48" s="185">
        <f t="shared" ref="B48" si="21">SUM(B40:B47)</f>
        <v>11308.205886148002</v>
      </c>
      <c r="C48" s="240">
        <f>SUM(C40:C47)</f>
        <v>2.1417056602553033</v>
      </c>
      <c r="D48" s="192">
        <f>B48/'Asset Summary'!B48</f>
        <v>1.2821484405329226E-2</v>
      </c>
      <c r="E48" s="205">
        <f>SUM(E40:E47)</f>
        <v>631680.64283563301</v>
      </c>
      <c r="F48" s="231">
        <f t="shared" ref="F48:U48" si="22">SUM(F40:F47)</f>
        <v>14.501392643244268</v>
      </c>
      <c r="G48" s="189">
        <f t="shared" si="22"/>
        <v>40528.296484547616</v>
      </c>
      <c r="H48" s="84">
        <f t="shared" si="22"/>
        <v>7.6758137281340186</v>
      </c>
      <c r="I48" s="192">
        <f>G48/'Asset Summary'!G48</f>
        <v>2.0479218123920687E-2</v>
      </c>
      <c r="J48" s="205">
        <f>SUM(J40:J47)</f>
        <v>1625652.2138770069</v>
      </c>
      <c r="K48" s="234">
        <f t="shared" si="22"/>
        <v>37.319840843886574</v>
      </c>
      <c r="L48" s="190">
        <f t="shared" si="22"/>
        <v>200158.59587743925</v>
      </c>
      <c r="M48" s="236">
        <f t="shared" si="22"/>
        <v>37.908824976787734</v>
      </c>
      <c r="N48" s="194">
        <f>L48/'Asset Summary'!L48</f>
        <v>3.6436828914509931E-2</v>
      </c>
      <c r="O48" s="188">
        <f t="shared" si="22"/>
        <v>6001633.5195533615</v>
      </c>
      <c r="P48" s="231">
        <f t="shared" si="22"/>
        <v>137.77855179669572</v>
      </c>
      <c r="Q48" s="191">
        <f t="shared" si="22"/>
        <v>251995.09824813489</v>
      </c>
      <c r="R48" s="236">
        <f>SUM(R40:R47)</f>
        <v>47.726344365177056</v>
      </c>
      <c r="S48" s="194">
        <f>Q48/'Asset Summary'!Q48</f>
        <v>3.0163614282913274E-2</v>
      </c>
      <c r="T48" s="205">
        <f t="shared" si="22"/>
        <v>8258966.3762659999</v>
      </c>
      <c r="U48" s="239">
        <f t="shared" si="22"/>
        <v>189.59978528382655</v>
      </c>
    </row>
    <row r="49" spans="1:22" ht="21" x14ac:dyDescent="0.35">
      <c r="A49" s="7"/>
      <c r="B49" s="9"/>
      <c r="C49" s="29"/>
      <c r="D49" s="33"/>
      <c r="E49" s="9"/>
      <c r="F49" s="14"/>
      <c r="G49" s="33"/>
      <c r="H49" s="10"/>
      <c r="I49" s="34"/>
      <c r="J49" s="33"/>
      <c r="K49" s="35"/>
      <c r="L49" s="34"/>
      <c r="M49" s="33"/>
      <c r="N49" s="30"/>
      <c r="O49" s="30"/>
      <c r="P49" s="32"/>
    </row>
    <row r="50" spans="1:22" ht="21" x14ac:dyDescent="0.35">
      <c r="A50" s="7"/>
      <c r="B50" s="9"/>
      <c r="C50" s="29"/>
      <c r="D50" s="33"/>
      <c r="E50" s="9"/>
      <c r="F50" s="14"/>
      <c r="G50" s="33"/>
      <c r="H50" s="10"/>
      <c r="I50" s="34"/>
      <c r="J50" s="33"/>
      <c r="K50" s="35"/>
      <c r="L50" s="34"/>
      <c r="M50" s="33"/>
      <c r="N50" s="30"/>
      <c r="O50" s="30"/>
      <c r="P50" s="32"/>
    </row>
    <row r="51" spans="1:22" ht="27" thickBot="1" x14ac:dyDescent="0.45">
      <c r="A51" s="60" t="s">
        <v>33</v>
      </c>
    </row>
    <row r="52" spans="1:22" x14ac:dyDescent="0.25">
      <c r="A52" s="71"/>
      <c r="B52" s="158" t="s">
        <v>34</v>
      </c>
      <c r="C52" s="158" t="s">
        <v>34</v>
      </c>
      <c r="D52" s="158" t="s">
        <v>34</v>
      </c>
      <c r="E52" s="164" t="s">
        <v>35</v>
      </c>
      <c r="F52" s="165" t="s">
        <v>35</v>
      </c>
      <c r="G52" s="165" t="s">
        <v>35</v>
      </c>
      <c r="H52" s="72" t="s">
        <v>36</v>
      </c>
      <c r="I52" s="153" t="s">
        <v>36</v>
      </c>
      <c r="J52" s="153" t="s">
        <v>36</v>
      </c>
      <c r="K52" s="73" t="s">
        <v>37</v>
      </c>
      <c r="L52" s="145" t="s">
        <v>37</v>
      </c>
      <c r="M52" s="145" t="s">
        <v>38</v>
      </c>
      <c r="N52" s="141" t="s">
        <v>55</v>
      </c>
      <c r="O52" s="142"/>
      <c r="P52" s="102"/>
      <c r="R52" s="23"/>
      <c r="S52" s="23"/>
      <c r="T52" s="23"/>
      <c r="U52" s="23"/>
      <c r="V52" s="23"/>
    </row>
    <row r="53" spans="1:22" x14ac:dyDescent="0.25">
      <c r="A53" s="74"/>
      <c r="B53" s="161"/>
      <c r="C53" s="159" t="s">
        <v>39</v>
      </c>
      <c r="D53" s="159" t="s">
        <v>39</v>
      </c>
      <c r="E53" s="166" t="s">
        <v>39</v>
      </c>
      <c r="F53" s="167" t="s">
        <v>39</v>
      </c>
      <c r="G53" s="167" t="s">
        <v>39</v>
      </c>
      <c r="H53" s="36" t="s">
        <v>39</v>
      </c>
      <c r="I53" s="154" t="s">
        <v>39</v>
      </c>
      <c r="J53" s="154" t="s">
        <v>39</v>
      </c>
      <c r="K53" s="37" t="s">
        <v>39</v>
      </c>
      <c r="L53" s="146" t="s">
        <v>39</v>
      </c>
      <c r="M53" s="146" t="s">
        <v>39</v>
      </c>
      <c r="N53" s="50" t="s">
        <v>7</v>
      </c>
      <c r="O53" s="143" t="s">
        <v>8</v>
      </c>
      <c r="P53" s="103" t="s">
        <v>7</v>
      </c>
      <c r="R53" s="23"/>
      <c r="S53" s="23"/>
      <c r="T53" s="23"/>
      <c r="U53" s="23"/>
      <c r="V53" s="23"/>
    </row>
    <row r="54" spans="1:22" x14ac:dyDescent="0.25">
      <c r="A54" s="74"/>
      <c r="B54" s="159" t="s">
        <v>39</v>
      </c>
      <c r="C54" s="160" t="s">
        <v>10</v>
      </c>
      <c r="D54" s="160" t="s">
        <v>11</v>
      </c>
      <c r="E54" s="166" t="s">
        <v>40</v>
      </c>
      <c r="F54" s="168" t="s">
        <v>10</v>
      </c>
      <c r="G54" s="168" t="s">
        <v>11</v>
      </c>
      <c r="H54" s="36" t="s">
        <v>40</v>
      </c>
      <c r="I54" s="156" t="s">
        <v>10</v>
      </c>
      <c r="J54" s="155" t="s">
        <v>11</v>
      </c>
      <c r="K54" s="37" t="s">
        <v>40</v>
      </c>
      <c r="L54" s="150" t="s">
        <v>10</v>
      </c>
      <c r="M54" s="147" t="s">
        <v>11</v>
      </c>
      <c r="N54" s="50" t="s">
        <v>9</v>
      </c>
      <c r="O54" s="143" t="s">
        <v>10</v>
      </c>
      <c r="P54" s="104" t="s">
        <v>11</v>
      </c>
      <c r="R54" s="23"/>
      <c r="S54" s="23"/>
      <c r="T54" s="23"/>
      <c r="U54" s="23"/>
      <c r="V54" s="23"/>
    </row>
    <row r="55" spans="1:22" ht="15.75" x14ac:dyDescent="0.25">
      <c r="A55" s="75" t="s">
        <v>53</v>
      </c>
      <c r="B55" s="159" t="s">
        <v>9</v>
      </c>
      <c r="C55" s="160" t="s">
        <v>13</v>
      </c>
      <c r="D55" s="160" t="s">
        <v>14</v>
      </c>
      <c r="E55" s="166"/>
      <c r="F55" s="168" t="s">
        <v>13</v>
      </c>
      <c r="G55" s="168" t="s">
        <v>14</v>
      </c>
      <c r="H55" s="36"/>
      <c r="I55" s="156" t="s">
        <v>13</v>
      </c>
      <c r="J55" s="155" t="s">
        <v>14</v>
      </c>
      <c r="K55" s="37"/>
      <c r="L55" s="150" t="s">
        <v>13</v>
      </c>
      <c r="M55" s="147" t="s">
        <v>14</v>
      </c>
      <c r="N55" s="50"/>
      <c r="O55" s="143" t="s">
        <v>13</v>
      </c>
      <c r="P55" s="103" t="s">
        <v>14</v>
      </c>
      <c r="R55" s="23"/>
      <c r="S55" s="23"/>
      <c r="T55" s="23"/>
      <c r="U55" s="23"/>
      <c r="V55" s="23"/>
    </row>
    <row r="56" spans="1:22" ht="21" x14ac:dyDescent="0.35">
      <c r="A56" s="41" t="s">
        <v>45</v>
      </c>
      <c r="B56" s="198">
        <v>0</v>
      </c>
      <c r="C56" s="80">
        <f>B56/'Asset Summary'!B56</f>
        <v>0</v>
      </c>
      <c r="D56" s="77">
        <v>0</v>
      </c>
      <c r="E56" s="198">
        <v>0</v>
      </c>
      <c r="F56" s="80">
        <f>E56/'Asset Summary'!E56</f>
        <v>0</v>
      </c>
      <c r="G56" s="77">
        <v>0</v>
      </c>
      <c r="H56" s="198">
        <v>0</v>
      </c>
      <c r="I56" s="80">
        <f>H56/'Asset Summary'!H56</f>
        <v>0</v>
      </c>
      <c r="J56" s="77">
        <v>0</v>
      </c>
      <c r="K56" s="198">
        <v>0</v>
      </c>
      <c r="L56" s="80">
        <v>0</v>
      </c>
      <c r="M56" s="77">
        <v>0</v>
      </c>
      <c r="N56" s="181">
        <f t="shared" ref="N56:N63" si="23">B56+E56+H56+K56</f>
        <v>0</v>
      </c>
      <c r="O56" s="80">
        <f>N56/'Asset Summary'!N56</f>
        <v>0</v>
      </c>
      <c r="P56" s="105">
        <f>D56+G56+J56+M56</f>
        <v>0</v>
      </c>
      <c r="R56" s="23"/>
      <c r="S56" s="23"/>
      <c r="T56" s="23"/>
      <c r="U56" s="23"/>
      <c r="V56" s="23"/>
    </row>
    <row r="57" spans="1:22" ht="21" x14ac:dyDescent="0.35">
      <c r="A57" s="42" t="s">
        <v>46</v>
      </c>
      <c r="B57" s="220">
        <v>0</v>
      </c>
      <c r="C57" s="80">
        <f>B57/'Asset Summary'!B57</f>
        <v>0</v>
      </c>
      <c r="D57" s="279">
        <v>0</v>
      </c>
      <c r="E57" s="220">
        <v>0</v>
      </c>
      <c r="F57" s="80">
        <f>E57/'Asset Summary'!E57</f>
        <v>0</v>
      </c>
      <c r="G57" s="255">
        <v>0</v>
      </c>
      <c r="H57" s="256">
        <v>0</v>
      </c>
      <c r="I57" s="80">
        <f>H57/'Asset Summary'!H57</f>
        <v>0</v>
      </c>
      <c r="J57" s="255">
        <v>0</v>
      </c>
      <c r="K57" s="256">
        <v>0</v>
      </c>
      <c r="L57" s="80">
        <f>K57/'Asset Summary'!K57</f>
        <v>0</v>
      </c>
      <c r="M57" s="255">
        <v>0</v>
      </c>
      <c r="N57" s="198">
        <f t="shared" si="23"/>
        <v>0</v>
      </c>
      <c r="O57" s="80">
        <f>N57/'Asset Summary'!N57</f>
        <v>0</v>
      </c>
      <c r="P57" s="105">
        <f t="shared" ref="P57:P63" si="24">D57+G57+J57+M57</f>
        <v>0</v>
      </c>
      <c r="R57" s="38"/>
      <c r="S57" s="11"/>
      <c r="T57" s="30"/>
      <c r="U57" s="30"/>
      <c r="V57" s="31"/>
    </row>
    <row r="58" spans="1:22" ht="21" x14ac:dyDescent="0.35">
      <c r="A58" s="42" t="s">
        <v>47</v>
      </c>
      <c r="B58" s="198">
        <v>0</v>
      </c>
      <c r="C58" s="80">
        <f>B58/'Asset Summary'!B58</f>
        <v>0</v>
      </c>
      <c r="D58" s="77">
        <v>0</v>
      </c>
      <c r="E58" s="219">
        <v>0</v>
      </c>
      <c r="F58" s="80">
        <f>E58/'Asset Summary'!E58</f>
        <v>0</v>
      </c>
      <c r="G58" s="246">
        <v>0</v>
      </c>
      <c r="H58" s="198">
        <v>0</v>
      </c>
      <c r="I58" s="80">
        <v>0</v>
      </c>
      <c r="J58" s="77">
        <v>0</v>
      </c>
      <c r="K58" s="198">
        <v>0</v>
      </c>
      <c r="L58" s="80">
        <v>0</v>
      </c>
      <c r="M58" s="77">
        <v>0</v>
      </c>
      <c r="N58" s="181">
        <f t="shared" si="23"/>
        <v>0</v>
      </c>
      <c r="O58" s="80">
        <f>N58/'Asset Summary'!N58</f>
        <v>0</v>
      </c>
      <c r="P58" s="105">
        <f t="shared" si="24"/>
        <v>0</v>
      </c>
      <c r="R58" s="38"/>
      <c r="S58" s="11"/>
      <c r="T58" s="30"/>
      <c r="U58" s="30"/>
      <c r="V58" s="31"/>
    </row>
    <row r="59" spans="1:22" ht="21" x14ac:dyDescent="0.35">
      <c r="A59" s="42" t="s">
        <v>48</v>
      </c>
      <c r="B59" s="198">
        <v>0</v>
      </c>
      <c r="C59" s="80">
        <f>B59/'Asset Summary'!B59</f>
        <v>0</v>
      </c>
      <c r="D59" s="77">
        <v>0</v>
      </c>
      <c r="E59" s="198">
        <v>0</v>
      </c>
      <c r="F59" s="80">
        <f>E59/'Asset Summary'!E59</f>
        <v>0</v>
      </c>
      <c r="G59" s="77">
        <v>0</v>
      </c>
      <c r="H59" s="198">
        <v>0</v>
      </c>
      <c r="I59" s="80">
        <v>0</v>
      </c>
      <c r="J59" s="77">
        <v>0</v>
      </c>
      <c r="K59" s="198">
        <v>0</v>
      </c>
      <c r="L59" s="80">
        <v>0</v>
      </c>
      <c r="M59" s="77">
        <v>0</v>
      </c>
      <c r="N59" s="181">
        <f t="shared" si="23"/>
        <v>0</v>
      </c>
      <c r="O59" s="80">
        <f>N59/'Asset Summary'!N59</f>
        <v>0</v>
      </c>
      <c r="P59" s="105">
        <f t="shared" si="24"/>
        <v>0</v>
      </c>
      <c r="R59" s="38"/>
      <c r="S59" s="11"/>
      <c r="T59" s="30"/>
      <c r="U59" s="30"/>
      <c r="V59" s="31"/>
    </row>
    <row r="60" spans="1:22" ht="21" x14ac:dyDescent="0.35">
      <c r="A60" s="42" t="s">
        <v>49</v>
      </c>
      <c r="B60" s="198">
        <v>0</v>
      </c>
      <c r="C60" s="80">
        <f>B60/'Asset Summary'!B60</f>
        <v>0</v>
      </c>
      <c r="D60" s="77">
        <v>0</v>
      </c>
      <c r="E60" s="198">
        <v>0</v>
      </c>
      <c r="F60" s="80">
        <f>E60/'Asset Summary'!E60</f>
        <v>0</v>
      </c>
      <c r="G60" s="77">
        <v>0</v>
      </c>
      <c r="H60" s="198">
        <v>0</v>
      </c>
      <c r="I60" s="80">
        <v>0</v>
      </c>
      <c r="J60" s="77">
        <v>0</v>
      </c>
      <c r="K60" s="198">
        <v>0</v>
      </c>
      <c r="L60" s="80">
        <v>0</v>
      </c>
      <c r="M60" s="77">
        <v>0</v>
      </c>
      <c r="N60" s="181">
        <f t="shared" si="23"/>
        <v>0</v>
      </c>
      <c r="O60" s="80">
        <f>N60/'Asset Summary'!N60</f>
        <v>0</v>
      </c>
      <c r="P60" s="105">
        <f t="shared" si="24"/>
        <v>0</v>
      </c>
      <c r="R60" s="23"/>
      <c r="S60" s="23"/>
      <c r="T60" s="23"/>
      <c r="U60" s="23"/>
      <c r="V60" s="23"/>
    </row>
    <row r="61" spans="1:22" ht="21" x14ac:dyDescent="0.35">
      <c r="A61" s="42" t="s">
        <v>50</v>
      </c>
      <c r="B61" s="198">
        <v>0</v>
      </c>
      <c r="C61" s="80">
        <f>B61/'Asset Summary'!B61</f>
        <v>0</v>
      </c>
      <c r="D61" s="77">
        <v>0</v>
      </c>
      <c r="E61" s="198">
        <v>0</v>
      </c>
      <c r="F61" s="80">
        <f>E61/'Asset Summary'!E61</f>
        <v>0</v>
      </c>
      <c r="G61" s="77">
        <v>0</v>
      </c>
      <c r="H61" s="198">
        <v>0</v>
      </c>
      <c r="I61" s="80">
        <f>H61/'Asset Summary'!H61</f>
        <v>0</v>
      </c>
      <c r="J61" s="77">
        <v>0</v>
      </c>
      <c r="K61" s="198">
        <v>0</v>
      </c>
      <c r="L61" s="80">
        <f>K61/'Asset Summary'!K61</f>
        <v>0</v>
      </c>
      <c r="M61" s="77">
        <v>0</v>
      </c>
      <c r="N61" s="182">
        <f t="shared" si="23"/>
        <v>0</v>
      </c>
      <c r="O61" s="80">
        <f>N61/'Asset Summary'!N61</f>
        <v>0</v>
      </c>
      <c r="P61" s="105">
        <f t="shared" si="24"/>
        <v>0</v>
      </c>
      <c r="R61" s="23"/>
      <c r="S61" s="11"/>
      <c r="T61" s="30"/>
      <c r="U61" s="32"/>
      <c r="V61" s="31"/>
    </row>
    <row r="62" spans="1:22" ht="21" x14ac:dyDescent="0.35">
      <c r="A62" s="42" t="s">
        <v>51</v>
      </c>
      <c r="B62" s="198">
        <v>0</v>
      </c>
      <c r="C62" s="80">
        <f>B62/'Asset Summary'!B62</f>
        <v>0</v>
      </c>
      <c r="D62" s="77">
        <v>0</v>
      </c>
      <c r="E62" s="198">
        <v>0</v>
      </c>
      <c r="F62" s="80">
        <v>0</v>
      </c>
      <c r="G62" s="77">
        <v>0</v>
      </c>
      <c r="H62" s="198">
        <v>0</v>
      </c>
      <c r="I62" s="80">
        <f>H62/'Asset Summary'!H62</f>
        <v>0</v>
      </c>
      <c r="J62" s="77">
        <v>0</v>
      </c>
      <c r="K62" s="198">
        <v>0</v>
      </c>
      <c r="L62" s="80">
        <v>0</v>
      </c>
      <c r="M62" s="77">
        <v>0</v>
      </c>
      <c r="N62" s="182">
        <f t="shared" si="23"/>
        <v>0</v>
      </c>
      <c r="O62" s="80">
        <f>N62/'Asset Summary'!N62</f>
        <v>0</v>
      </c>
      <c r="P62" s="105">
        <f t="shared" si="24"/>
        <v>0</v>
      </c>
      <c r="R62" s="23"/>
      <c r="S62" s="11"/>
      <c r="T62" s="30"/>
      <c r="U62" s="30"/>
      <c r="V62" s="31"/>
    </row>
    <row r="63" spans="1:22" ht="21" x14ac:dyDescent="0.35">
      <c r="A63" s="42" t="s">
        <v>52</v>
      </c>
      <c r="B63" s="199">
        <v>0</v>
      </c>
      <c r="C63" s="80">
        <f>B63/'Asset Summary'!B63</f>
        <v>0</v>
      </c>
      <c r="D63" s="170">
        <v>0</v>
      </c>
      <c r="E63" s="199">
        <v>0</v>
      </c>
      <c r="F63" s="80">
        <f>E63/'Asset Summary'!E63</f>
        <v>0</v>
      </c>
      <c r="G63" s="170">
        <v>0</v>
      </c>
      <c r="H63" s="199">
        <v>0</v>
      </c>
      <c r="I63" s="80">
        <f>H63/'Asset Summary'!H63</f>
        <v>0</v>
      </c>
      <c r="J63" s="170">
        <v>0</v>
      </c>
      <c r="K63" s="199">
        <v>0</v>
      </c>
      <c r="L63" s="80">
        <v>0</v>
      </c>
      <c r="M63" s="170">
        <v>0</v>
      </c>
      <c r="N63" s="182">
        <f t="shared" si="23"/>
        <v>0</v>
      </c>
      <c r="O63" s="80">
        <f>N63/'Asset Summary'!N63</f>
        <v>0</v>
      </c>
      <c r="P63" s="105">
        <f t="shared" si="24"/>
        <v>0</v>
      </c>
      <c r="R63" s="23"/>
      <c r="S63" s="11"/>
      <c r="T63" s="30"/>
      <c r="U63" s="30"/>
      <c r="V63" s="31"/>
    </row>
    <row r="64" spans="1:22" ht="21.75" thickBot="1" x14ac:dyDescent="0.4">
      <c r="A64" s="48" t="s">
        <v>15</v>
      </c>
      <c r="B64" s="197">
        <f t="shared" ref="B64:P64" si="25">SUM(B56:B63)</f>
        <v>0</v>
      </c>
      <c r="C64" s="152">
        <f>B64/'Asset Summary'!B64</f>
        <v>0</v>
      </c>
      <c r="D64" s="171">
        <f t="shared" si="25"/>
        <v>0</v>
      </c>
      <c r="E64" s="200">
        <f t="shared" si="25"/>
        <v>0</v>
      </c>
      <c r="F64" s="152">
        <f>E64/'Asset Summary'!E64</f>
        <v>0</v>
      </c>
      <c r="G64" s="79">
        <f t="shared" si="25"/>
        <v>0</v>
      </c>
      <c r="H64" s="200">
        <f t="shared" si="25"/>
        <v>0</v>
      </c>
      <c r="I64" s="152">
        <f>H64/'Asset Summary'!H64</f>
        <v>0</v>
      </c>
      <c r="J64" s="79">
        <f t="shared" si="25"/>
        <v>0</v>
      </c>
      <c r="K64" s="200">
        <f t="shared" si="25"/>
        <v>0</v>
      </c>
      <c r="L64" s="152">
        <f>K64/'Asset Summary'!K64</f>
        <v>0</v>
      </c>
      <c r="M64" s="171">
        <f t="shared" si="25"/>
        <v>0</v>
      </c>
      <c r="N64" s="200">
        <f t="shared" si="25"/>
        <v>0</v>
      </c>
      <c r="O64" s="144">
        <f>N64/'Asset Summary'!N64</f>
        <v>0</v>
      </c>
      <c r="P64" s="172">
        <f t="shared" si="25"/>
        <v>0</v>
      </c>
      <c r="R64" s="23"/>
      <c r="S64" s="23"/>
      <c r="T64" s="23"/>
      <c r="U64" s="23"/>
      <c r="V64" s="23"/>
    </row>
    <row r="65" spans="1:16" s="23" customFormat="1" ht="21" x14ac:dyDescent="0.35">
      <c r="A65" s="7"/>
      <c r="B65" s="30"/>
      <c r="C65" s="11"/>
      <c r="D65" s="30"/>
      <c r="E65" s="30"/>
      <c r="F65" s="11"/>
      <c r="G65" s="30"/>
      <c r="H65" s="30"/>
      <c r="I65" s="11"/>
      <c r="J65" s="30"/>
      <c r="K65" s="30"/>
      <c r="L65" s="11"/>
      <c r="M65" s="30"/>
      <c r="N65" s="30"/>
      <c r="O65" s="11"/>
      <c r="P65" s="30"/>
    </row>
    <row r="66" spans="1:16" ht="20.25" customHeight="1" x14ac:dyDescent="0.25">
      <c r="A66" s="28"/>
      <c r="H66" s="39"/>
      <c r="J66" s="39"/>
      <c r="K66" s="3"/>
      <c r="L66" s="3"/>
      <c r="M66" s="3"/>
      <c r="N66" s="3"/>
    </row>
    <row r="67" spans="1:16" ht="27" thickBot="1" x14ac:dyDescent="0.45">
      <c r="A67" s="60" t="s">
        <v>54</v>
      </c>
      <c r="D67" s="23"/>
    </row>
    <row r="68" spans="1:16" x14ac:dyDescent="0.25">
      <c r="A68" s="45"/>
      <c r="B68" s="46" t="s">
        <v>41</v>
      </c>
      <c r="C68" s="270" t="s">
        <v>42</v>
      </c>
      <c r="D68" s="243"/>
      <c r="I68" s="177"/>
      <c r="J68" s="177"/>
      <c r="K68" s="177"/>
      <c r="L68" s="177"/>
      <c r="M68" s="177"/>
      <c r="N68" s="177"/>
      <c r="O68" s="177"/>
    </row>
    <row r="69" spans="1:16" ht="15.75" x14ac:dyDescent="0.25">
      <c r="A69" s="47" t="s">
        <v>53</v>
      </c>
      <c r="B69" s="44" t="s">
        <v>9</v>
      </c>
      <c r="C69" s="271" t="s">
        <v>43</v>
      </c>
      <c r="D69" s="243"/>
      <c r="E69" s="177"/>
      <c r="F69" s="177"/>
      <c r="I69" s="175"/>
      <c r="J69" s="176"/>
      <c r="K69" s="176"/>
      <c r="L69" s="176"/>
      <c r="M69" s="176"/>
      <c r="N69" s="176"/>
      <c r="O69" s="176"/>
    </row>
    <row r="70" spans="1:16" ht="21" x14ac:dyDescent="0.35">
      <c r="A70" s="41" t="s">
        <v>45</v>
      </c>
      <c r="B70" s="276">
        <v>743.661540113</v>
      </c>
      <c r="C70" s="272">
        <f>B70/'Asset Summary'!B70</f>
        <v>1.7775602522377847E-2</v>
      </c>
      <c r="D70" s="30"/>
      <c r="E70" s="176"/>
      <c r="F70" s="176"/>
      <c r="I70" s="175"/>
      <c r="J70" s="176"/>
      <c r="K70" s="176"/>
      <c r="L70" s="176"/>
      <c r="M70" s="176"/>
      <c r="N70" s="176"/>
      <c r="O70" s="176"/>
    </row>
    <row r="71" spans="1:16" ht="21" x14ac:dyDescent="0.35">
      <c r="A71" s="42" t="s">
        <v>46</v>
      </c>
      <c r="B71" s="276">
        <v>2580.05824828</v>
      </c>
      <c r="C71" s="272">
        <f>B71/'Asset Summary'!B71</f>
        <v>3.6662552796141223E-2</v>
      </c>
      <c r="D71" s="182"/>
      <c r="E71" s="176"/>
      <c r="F71" s="176"/>
      <c r="I71" s="175"/>
      <c r="J71" s="176"/>
      <c r="K71" s="176"/>
      <c r="L71" s="176"/>
      <c r="M71" s="176"/>
      <c r="N71" s="176"/>
      <c r="O71" s="176"/>
    </row>
    <row r="72" spans="1:16" ht="21" x14ac:dyDescent="0.35">
      <c r="A72" s="42" t="s">
        <v>47</v>
      </c>
      <c r="B72" s="195">
        <v>0</v>
      </c>
      <c r="C72" s="272">
        <f>B72/'Asset Summary'!B72</f>
        <v>0</v>
      </c>
      <c r="D72" s="182"/>
      <c r="E72" s="176"/>
      <c r="F72" s="176"/>
      <c r="I72" s="175"/>
      <c r="J72" s="176"/>
      <c r="K72" s="176"/>
      <c r="L72" s="176"/>
      <c r="M72" s="176"/>
      <c r="N72" s="176"/>
      <c r="O72" s="176"/>
    </row>
    <row r="73" spans="1:16" ht="21" x14ac:dyDescent="0.35">
      <c r="A73" s="42" t="s">
        <v>48</v>
      </c>
      <c r="B73" s="276">
        <v>1903.88496351</v>
      </c>
      <c r="C73" s="272">
        <f>B73/'Asset Summary'!B73</f>
        <v>9.459288483536421E-2</v>
      </c>
      <c r="D73" s="182"/>
      <c r="E73" s="176"/>
      <c r="F73" s="176"/>
      <c r="I73" s="175"/>
      <c r="J73" s="176"/>
      <c r="K73" s="176"/>
      <c r="L73" s="176"/>
      <c r="M73" s="176"/>
      <c r="N73" s="176"/>
      <c r="O73" s="176"/>
    </row>
    <row r="74" spans="1:16" ht="21" x14ac:dyDescent="0.35">
      <c r="A74" s="42" t="s">
        <v>49</v>
      </c>
      <c r="B74" s="195">
        <v>0</v>
      </c>
      <c r="C74" s="272">
        <f>B74/'Asset Summary'!B74</f>
        <v>0</v>
      </c>
      <c r="D74" s="30"/>
      <c r="E74" s="176"/>
      <c r="F74" s="176"/>
      <c r="I74" s="175"/>
      <c r="J74" s="176"/>
      <c r="K74" s="176"/>
      <c r="L74" s="176"/>
      <c r="M74" s="176"/>
      <c r="N74" s="176"/>
      <c r="O74" s="176"/>
    </row>
    <row r="75" spans="1:16" ht="21" x14ac:dyDescent="0.35">
      <c r="A75" s="42" t="s">
        <v>50</v>
      </c>
      <c r="B75" s="276">
        <v>4.1117887496899996</v>
      </c>
      <c r="C75" s="272">
        <f>B75/'Asset Summary'!B75</f>
        <v>1.104772542920477E-4</v>
      </c>
      <c r="D75" s="182"/>
      <c r="E75" s="176"/>
      <c r="F75" s="176"/>
      <c r="I75" s="175"/>
      <c r="J75" s="176"/>
      <c r="K75" s="176"/>
      <c r="L75" s="176"/>
      <c r="M75" s="176"/>
      <c r="N75" s="176"/>
      <c r="O75" s="176"/>
    </row>
    <row r="76" spans="1:16" ht="21" x14ac:dyDescent="0.35">
      <c r="A76" s="42" t="s">
        <v>51</v>
      </c>
      <c r="B76" s="195">
        <v>0</v>
      </c>
      <c r="C76" s="272">
        <f>B76/'Asset Summary'!B76</f>
        <v>0</v>
      </c>
      <c r="D76" s="182"/>
      <c r="E76" s="176"/>
      <c r="F76" s="176"/>
      <c r="I76" s="175"/>
      <c r="J76" s="176"/>
      <c r="K76" s="176"/>
      <c r="L76" s="176"/>
      <c r="M76" s="176"/>
      <c r="N76" s="176"/>
      <c r="O76" s="176"/>
    </row>
    <row r="77" spans="1:16" ht="21" x14ac:dyDescent="0.35">
      <c r="A77" s="42" t="s">
        <v>52</v>
      </c>
      <c r="B77" s="196">
        <v>0</v>
      </c>
      <c r="C77" s="273">
        <f>B77/'Asset Summary'!B77</f>
        <v>0</v>
      </c>
      <c r="D77" s="30"/>
      <c r="E77" s="176"/>
      <c r="F77" s="176"/>
    </row>
    <row r="78" spans="1:16" ht="21.75" thickBot="1" x14ac:dyDescent="0.4">
      <c r="A78" s="48" t="s">
        <v>15</v>
      </c>
      <c r="B78" s="197">
        <f>SUM(B70:B77)</f>
        <v>5231.7165406526901</v>
      </c>
      <c r="C78" s="274">
        <f>B78/'Asset Summary'!B78</f>
        <v>2.0414244093963339E-2</v>
      </c>
      <c r="D78" s="275"/>
    </row>
    <row r="79" spans="1:16" ht="15.75" customHeight="1" x14ac:dyDescent="0.25">
      <c r="B79" s="2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79"/>
  <sheetViews>
    <sheetView topLeftCell="A34" zoomScale="70" zoomScaleNormal="70" workbookViewId="0">
      <pane xSplit="1" topLeftCell="B1" activePane="topRight" state="frozen"/>
      <selection activeCell="A25" sqref="A25"/>
      <selection pane="topRight" activeCell="L64" sqref="L64"/>
    </sheetView>
  </sheetViews>
  <sheetFormatPr defaultColWidth="9.140625" defaultRowHeight="15" x14ac:dyDescent="0.25"/>
  <cols>
    <col min="1" max="1" width="61" style="2" customWidth="1"/>
    <col min="2" max="2" width="26.28515625" style="2" customWidth="1"/>
    <col min="3" max="3" width="25.85546875" style="2" customWidth="1"/>
    <col min="4" max="4" width="26.5703125" style="2" customWidth="1"/>
    <col min="5" max="5" width="26.140625" style="2" customWidth="1"/>
    <col min="6" max="6" width="26.42578125" style="2" customWidth="1"/>
    <col min="7" max="7" width="28.42578125" style="2" customWidth="1"/>
    <col min="8" max="8" width="27.28515625" style="2" customWidth="1"/>
    <col min="9" max="9" width="27.7109375" style="2" customWidth="1"/>
    <col min="10" max="10" width="28.28515625" style="2" customWidth="1"/>
    <col min="11" max="11" width="25.5703125" style="2" customWidth="1"/>
    <col min="12" max="12" width="20.28515625" style="2" customWidth="1"/>
    <col min="13" max="13" width="26.42578125" style="2" customWidth="1"/>
    <col min="14" max="14" width="22.28515625" style="2" customWidth="1"/>
    <col min="15" max="15" width="24.85546875" style="2" customWidth="1"/>
    <col min="16" max="17" width="30.28515625" style="2" customWidth="1"/>
    <col min="18" max="18" width="22.140625" style="2" customWidth="1"/>
    <col min="19" max="19" width="23.28515625" style="2" customWidth="1"/>
    <col min="20" max="20" width="28.28515625" style="2" customWidth="1"/>
    <col min="21" max="21" width="25" style="2" customWidth="1"/>
    <col min="22" max="22" width="20.28515625" style="2" bestFit="1" customWidth="1"/>
    <col min="23" max="23" width="24" style="2" customWidth="1"/>
    <col min="24" max="24" width="25.5703125" style="2" customWidth="1"/>
    <col min="25" max="25" width="25.85546875" style="2" customWidth="1"/>
    <col min="26" max="26" width="20.28515625" style="2" bestFit="1" customWidth="1"/>
    <col min="27" max="27" width="30" style="2" customWidth="1"/>
    <col min="28" max="28" width="26" style="2" bestFit="1" customWidth="1"/>
    <col min="29" max="29" width="15.7109375" style="2" bestFit="1" customWidth="1"/>
    <col min="30" max="30" width="17.5703125" style="2" customWidth="1"/>
    <col min="31" max="31" width="24" style="2" bestFit="1" customWidth="1"/>
    <col min="32" max="32" width="15" style="2" customWidth="1"/>
    <col min="33" max="33" width="27" style="2" customWidth="1"/>
    <col min="34" max="34" width="25.140625" style="2" customWidth="1"/>
    <col min="35" max="35" width="21.140625" style="2" customWidth="1"/>
    <col min="36" max="36" width="16.5703125" style="2" customWidth="1"/>
    <col min="37" max="37" width="15" style="2" customWidth="1"/>
    <col min="38" max="38" width="19.7109375" style="2" customWidth="1"/>
    <col min="39" max="39" width="18.42578125" style="2" customWidth="1"/>
    <col min="40" max="40" width="19" style="2" customWidth="1"/>
    <col min="41" max="41" width="15.5703125" style="2" customWidth="1"/>
    <col min="42" max="42" width="23.28515625" style="2" bestFit="1" customWidth="1"/>
    <col min="43" max="43" width="21.42578125" style="2" bestFit="1" customWidth="1"/>
    <col min="44" max="44" width="14.140625" style="2" bestFit="1" customWidth="1"/>
    <col min="45" max="45" width="24.85546875" style="2" bestFit="1" customWidth="1"/>
    <col min="46" max="46" width="16.28515625" style="2" customWidth="1"/>
    <col min="47" max="47" width="18.42578125" style="2" customWidth="1"/>
    <col min="48" max="48" width="17.85546875" style="2" customWidth="1"/>
    <col min="49" max="49" width="17.42578125" style="2" customWidth="1"/>
    <col min="50" max="50" width="13.140625" style="2" customWidth="1"/>
    <col min="51" max="51" width="19.42578125" style="2" customWidth="1"/>
    <col min="52" max="52" width="14.42578125" style="2" bestFit="1" customWidth="1"/>
    <col min="53" max="53" width="15.140625" style="2" customWidth="1"/>
    <col min="54" max="54" width="18.85546875" style="2" customWidth="1"/>
    <col min="55" max="55" width="22.42578125" style="2" bestFit="1" customWidth="1"/>
    <col min="56" max="16384" width="9.140625" style="2"/>
  </cols>
  <sheetData>
    <row r="1" spans="1:30" ht="33.75" x14ac:dyDescent="0.5">
      <c r="A1" s="201" t="s">
        <v>58</v>
      </c>
    </row>
    <row r="2" spans="1:30" ht="33.75" x14ac:dyDescent="0.5">
      <c r="A2" s="1"/>
    </row>
    <row r="3" spans="1:30" ht="27" thickBot="1" x14ac:dyDescent="0.45">
      <c r="A3" s="60" t="s">
        <v>0</v>
      </c>
      <c r="C3" s="3"/>
      <c r="E3" s="3"/>
      <c r="F3" s="3"/>
      <c r="N3" s="3"/>
      <c r="O3" s="3"/>
      <c r="P3" s="3"/>
      <c r="Q3" s="3"/>
      <c r="R3" s="3"/>
      <c r="S3" s="3"/>
      <c r="T3" s="3"/>
      <c r="U3" s="3"/>
      <c r="V3" s="3"/>
      <c r="W3" s="3"/>
      <c r="AB3" s="4"/>
      <c r="AC3" s="4"/>
      <c r="AD3" s="4"/>
    </row>
    <row r="4" spans="1:30" x14ac:dyDescent="0.25">
      <c r="A4" s="53"/>
      <c r="B4" s="108" t="s">
        <v>1</v>
      </c>
      <c r="C4" s="108"/>
      <c r="D4" s="110"/>
      <c r="E4" s="57" t="s">
        <v>2</v>
      </c>
      <c r="F4" s="112"/>
      <c r="G4" s="117"/>
      <c r="H4" s="40" t="s">
        <v>3</v>
      </c>
      <c r="I4" s="122"/>
      <c r="J4" s="125"/>
      <c r="K4" s="59" t="s">
        <v>4</v>
      </c>
      <c r="L4" s="97"/>
      <c r="M4" s="130"/>
    </row>
    <row r="5" spans="1:30" x14ac:dyDescent="0.25">
      <c r="A5" s="54"/>
      <c r="B5" s="109" t="s">
        <v>5</v>
      </c>
      <c r="C5" s="109" t="s">
        <v>5</v>
      </c>
      <c r="D5" s="111" t="s">
        <v>5</v>
      </c>
      <c r="E5" s="58" t="s">
        <v>2</v>
      </c>
      <c r="F5" s="113" t="s">
        <v>2</v>
      </c>
      <c r="G5" s="118" t="s">
        <v>2</v>
      </c>
      <c r="H5" s="5" t="s">
        <v>6</v>
      </c>
      <c r="I5" s="123" t="s">
        <v>6</v>
      </c>
      <c r="J5" s="126" t="s">
        <v>6</v>
      </c>
      <c r="K5" s="50" t="s">
        <v>7</v>
      </c>
      <c r="L5" s="99" t="s">
        <v>8</v>
      </c>
      <c r="M5" s="103" t="s">
        <v>7</v>
      </c>
    </row>
    <row r="6" spans="1:30" x14ac:dyDescent="0.25">
      <c r="A6" s="54"/>
      <c r="B6" s="109" t="s">
        <v>9</v>
      </c>
      <c r="C6" s="109" t="s">
        <v>10</v>
      </c>
      <c r="D6" s="111" t="s">
        <v>11</v>
      </c>
      <c r="E6" s="56" t="s">
        <v>9</v>
      </c>
      <c r="F6" s="114" t="s">
        <v>12</v>
      </c>
      <c r="G6" s="119" t="s">
        <v>11</v>
      </c>
      <c r="H6" s="6" t="s">
        <v>9</v>
      </c>
      <c r="I6" s="124" t="s">
        <v>12</v>
      </c>
      <c r="J6" s="127" t="s">
        <v>11</v>
      </c>
      <c r="K6" s="50" t="s">
        <v>9</v>
      </c>
      <c r="L6" s="99" t="s">
        <v>12</v>
      </c>
      <c r="M6" s="104" t="s">
        <v>11</v>
      </c>
    </row>
    <row r="7" spans="1:30" ht="15.75" x14ac:dyDescent="0.25">
      <c r="A7" s="55" t="s">
        <v>53</v>
      </c>
      <c r="B7" s="109"/>
      <c r="C7" s="109" t="s">
        <v>13</v>
      </c>
      <c r="D7" s="111" t="s">
        <v>14</v>
      </c>
      <c r="E7" s="56"/>
      <c r="F7" s="114" t="s">
        <v>13</v>
      </c>
      <c r="G7" s="119" t="s">
        <v>14</v>
      </c>
      <c r="H7" s="6"/>
      <c r="I7" s="124" t="s">
        <v>13</v>
      </c>
      <c r="J7" s="127" t="s">
        <v>14</v>
      </c>
      <c r="K7" s="50"/>
      <c r="L7" s="99" t="s">
        <v>13</v>
      </c>
      <c r="M7" s="103" t="s">
        <v>14</v>
      </c>
    </row>
    <row r="8" spans="1:30" ht="21" x14ac:dyDescent="0.35">
      <c r="A8" s="41" t="s">
        <v>45</v>
      </c>
      <c r="B8" s="219">
        <v>474</v>
      </c>
      <c r="C8" s="81">
        <f>B8/'Asset Summary'!B8</f>
        <v>1.868790411607002E-2</v>
      </c>
      <c r="D8" s="221">
        <v>66901979.881499976</v>
      </c>
      <c r="E8" s="219">
        <v>248</v>
      </c>
      <c r="F8" s="115">
        <f>E8/'Asset Summary'!E8</f>
        <v>4.2198400544495494E-2</v>
      </c>
      <c r="G8" s="221">
        <v>31657207.81000001</v>
      </c>
      <c r="H8" s="219">
        <v>11</v>
      </c>
      <c r="I8" s="81">
        <f>H8/'Asset Summary'!H8</f>
        <v>2.6570048309178744E-2</v>
      </c>
      <c r="J8" s="221">
        <v>161145.29</v>
      </c>
      <c r="K8" s="182">
        <f>B8+E8+H8</f>
        <v>733</v>
      </c>
      <c r="L8" s="128">
        <f>K8/'Asset Summary'!K8</f>
        <v>2.3155899541936503E-2</v>
      </c>
      <c r="M8" s="105">
        <f>D8+G8+J8</f>
        <v>98720332.981499985</v>
      </c>
    </row>
    <row r="9" spans="1:30" ht="21" x14ac:dyDescent="0.35">
      <c r="A9" s="42" t="s">
        <v>46</v>
      </c>
      <c r="B9" s="219">
        <v>923</v>
      </c>
      <c r="C9" s="81">
        <f>B9/'Asset Summary'!B9</f>
        <v>3.9263229538880381E-2</v>
      </c>
      <c r="D9" s="221">
        <v>230291862.66000015</v>
      </c>
      <c r="E9" s="219">
        <v>9</v>
      </c>
      <c r="F9" s="115">
        <f>E9/'Asset Summary'!E9</f>
        <v>8.4112149532710283E-3</v>
      </c>
      <c r="G9" s="221">
        <v>3489398.59</v>
      </c>
      <c r="H9" s="219">
        <v>1</v>
      </c>
      <c r="I9" s="81">
        <f>H9/'Asset Summary'!H9</f>
        <v>1.6474464579901153E-3</v>
      </c>
      <c r="J9" s="221">
        <v>0</v>
      </c>
      <c r="K9" s="182">
        <f t="shared" ref="K9:K15" si="0">B9+E9+H9</f>
        <v>933</v>
      </c>
      <c r="L9" s="128">
        <f>K9/'Asset Summary'!K9</f>
        <v>3.704586063132817E-2</v>
      </c>
      <c r="M9" s="105">
        <f t="shared" ref="M9:M15" si="1">D9+G9+J9</f>
        <v>233781261.25000015</v>
      </c>
    </row>
    <row r="10" spans="1:30" ht="21" x14ac:dyDescent="0.35">
      <c r="A10" s="42" t="s">
        <v>47</v>
      </c>
      <c r="B10" s="179">
        <v>0</v>
      </c>
      <c r="C10" s="81">
        <f>B10/'Asset Summary'!B10</f>
        <v>0</v>
      </c>
      <c r="D10" s="77">
        <v>0</v>
      </c>
      <c r="E10" s="180">
        <v>0</v>
      </c>
      <c r="F10" s="115">
        <f>E10/'Asset Summary'!E10</f>
        <v>0</v>
      </c>
      <c r="G10" s="120">
        <v>0</v>
      </c>
      <c r="H10" s="181">
        <v>0</v>
      </c>
      <c r="I10" s="81">
        <f>H10/'Asset Summary'!H10</f>
        <v>0</v>
      </c>
      <c r="J10" s="77">
        <v>0</v>
      </c>
      <c r="K10" s="182">
        <f t="shared" si="0"/>
        <v>0</v>
      </c>
      <c r="L10" s="128">
        <f>K10/'Asset Summary'!K10</f>
        <v>0</v>
      </c>
      <c r="M10" s="105">
        <f t="shared" si="1"/>
        <v>0</v>
      </c>
    </row>
    <row r="11" spans="1:30" ht="21" x14ac:dyDescent="0.35">
      <c r="A11" s="42" t="s">
        <v>48</v>
      </c>
      <c r="B11" s="219">
        <v>920</v>
      </c>
      <c r="C11" s="81">
        <f>B11/'Asset Summary'!B11</f>
        <v>8.7660790852787038E-2</v>
      </c>
      <c r="D11" s="221">
        <v>137818443.67000002</v>
      </c>
      <c r="E11" s="219">
        <v>3</v>
      </c>
      <c r="F11" s="115">
        <f>E11/'Asset Summary'!E11</f>
        <v>4.0268456375838931E-3</v>
      </c>
      <c r="G11" s="221">
        <v>1001873.1</v>
      </c>
      <c r="H11" s="219">
        <v>2</v>
      </c>
      <c r="I11" s="81">
        <f>H11/'Asset Summary'!H11</f>
        <v>2.7397260273972601E-2</v>
      </c>
      <c r="J11" s="221">
        <v>229716</v>
      </c>
      <c r="K11" s="182">
        <f t="shared" si="0"/>
        <v>925</v>
      </c>
      <c r="L11" s="128">
        <f>K11/'Asset Summary'!K11</f>
        <v>8.1764341907539992E-2</v>
      </c>
      <c r="M11" s="105">
        <f t="shared" si="1"/>
        <v>139050032.77000001</v>
      </c>
    </row>
    <row r="12" spans="1:30" ht="21" x14ac:dyDescent="0.35">
      <c r="A12" s="42" t="s">
        <v>49</v>
      </c>
      <c r="B12" s="179">
        <v>0</v>
      </c>
      <c r="C12" s="81">
        <f>B12/'Asset Summary'!B12</f>
        <v>0</v>
      </c>
      <c r="D12" s="77">
        <v>0</v>
      </c>
      <c r="E12" s="180">
        <v>0</v>
      </c>
      <c r="F12" s="115">
        <f>E12/'Asset Summary'!E12</f>
        <v>0</v>
      </c>
      <c r="G12" s="120">
        <v>0</v>
      </c>
      <c r="H12" s="181">
        <v>0</v>
      </c>
      <c r="I12" s="81">
        <f>H12/'Asset Summary'!H12</f>
        <v>0</v>
      </c>
      <c r="J12" s="77">
        <v>0</v>
      </c>
      <c r="K12" s="182">
        <f t="shared" si="0"/>
        <v>0</v>
      </c>
      <c r="L12" s="128">
        <f>K12/'Asset Summary'!K12</f>
        <v>0</v>
      </c>
      <c r="M12" s="105">
        <f t="shared" si="1"/>
        <v>0</v>
      </c>
    </row>
    <row r="13" spans="1:30" ht="21" x14ac:dyDescent="0.35">
      <c r="A13" s="42" t="s">
        <v>50</v>
      </c>
      <c r="B13" s="179">
        <v>0</v>
      </c>
      <c r="C13" s="81">
        <f>B13/'Asset Summary'!B13</f>
        <v>0</v>
      </c>
      <c r="D13" s="77">
        <v>0</v>
      </c>
      <c r="E13" s="180">
        <v>0</v>
      </c>
      <c r="F13" s="115">
        <f>E13/'Asset Summary'!E13</f>
        <v>0</v>
      </c>
      <c r="G13" s="120">
        <v>0</v>
      </c>
      <c r="H13" s="219">
        <v>1</v>
      </c>
      <c r="I13" s="81">
        <f>H13/'Asset Summary'!H13</f>
        <v>3.2894736842105261E-3</v>
      </c>
      <c r="J13" s="221">
        <v>4027491</v>
      </c>
      <c r="K13" s="182">
        <f t="shared" si="0"/>
        <v>1</v>
      </c>
      <c r="L13" s="128">
        <f>K13/'Asset Summary'!K13</f>
        <v>5.1261021119540703E-5</v>
      </c>
      <c r="M13" s="105">
        <f t="shared" si="1"/>
        <v>4027491</v>
      </c>
    </row>
    <row r="14" spans="1:30" ht="21" x14ac:dyDescent="0.35">
      <c r="A14" s="42" t="s">
        <v>51</v>
      </c>
      <c r="B14" s="179">
        <v>0</v>
      </c>
      <c r="C14" s="81">
        <f>B14/'Asset Summary'!B14</f>
        <v>0</v>
      </c>
      <c r="D14" s="77">
        <v>0</v>
      </c>
      <c r="E14" s="180">
        <v>0</v>
      </c>
      <c r="F14" s="115">
        <f>E14/'Asset Summary'!E14</f>
        <v>0</v>
      </c>
      <c r="G14" s="120">
        <v>0</v>
      </c>
      <c r="H14" s="181">
        <v>0</v>
      </c>
      <c r="I14" s="81">
        <f>H14/'Asset Summary'!H14</f>
        <v>0</v>
      </c>
      <c r="J14" s="77">
        <v>0</v>
      </c>
      <c r="K14" s="182">
        <f t="shared" si="0"/>
        <v>0</v>
      </c>
      <c r="L14" s="128">
        <f>K14/'Asset Summary'!K14</f>
        <v>0</v>
      </c>
      <c r="M14" s="105">
        <f t="shared" si="1"/>
        <v>0</v>
      </c>
    </row>
    <row r="15" spans="1:30" ht="21" x14ac:dyDescent="0.35">
      <c r="A15" s="42" t="s">
        <v>52</v>
      </c>
      <c r="B15" s="179">
        <v>0</v>
      </c>
      <c r="C15" s="81">
        <f>B15/'Asset Summary'!B15</f>
        <v>0</v>
      </c>
      <c r="D15" s="78">
        <v>0</v>
      </c>
      <c r="E15" s="180">
        <v>0</v>
      </c>
      <c r="F15" s="115">
        <f>E15/'Asset Summary'!E15</f>
        <v>0</v>
      </c>
      <c r="G15" s="222">
        <v>0</v>
      </c>
      <c r="H15" s="181">
        <v>0</v>
      </c>
      <c r="I15" s="81">
        <f>H15/'Asset Summary'!H15</f>
        <v>0</v>
      </c>
      <c r="J15" s="78">
        <v>0</v>
      </c>
      <c r="K15" s="223">
        <f t="shared" si="0"/>
        <v>0</v>
      </c>
      <c r="L15" s="128">
        <f>K15/'Asset Summary'!K15</f>
        <v>0</v>
      </c>
      <c r="M15" s="105">
        <f t="shared" si="1"/>
        <v>0</v>
      </c>
      <c r="Q15" s="12"/>
    </row>
    <row r="16" spans="1:30" ht="21.75" thickBot="1" x14ac:dyDescent="0.4">
      <c r="A16" s="43" t="s">
        <v>15</v>
      </c>
      <c r="B16" s="185">
        <f>SUM(B8:B15)</f>
        <v>2317</v>
      </c>
      <c r="C16" s="82">
        <f>B16/'Asset Summary'!B16</f>
        <v>2.1265074615907046E-2</v>
      </c>
      <c r="D16" s="79">
        <f>SUM(D8:D15)</f>
        <v>435012286.21150011</v>
      </c>
      <c r="E16" s="186">
        <f t="shared" ref="E16:J16" si="2">SUM(E8:E15)</f>
        <v>260</v>
      </c>
      <c r="F16" s="116">
        <f>E16/'Asset Summary'!E16</f>
        <v>2.0345879959308241E-2</v>
      </c>
      <c r="G16" s="121">
        <f t="shared" si="2"/>
        <v>36148479.500000007</v>
      </c>
      <c r="H16" s="186">
        <f t="shared" si="2"/>
        <v>15</v>
      </c>
      <c r="I16" s="116">
        <f>H16/'Asset Summary'!H16</f>
        <v>7.6647930505876344E-3</v>
      </c>
      <c r="J16" s="121">
        <f t="shared" si="2"/>
        <v>4418352.29</v>
      </c>
      <c r="K16" s="187">
        <f>SUM(K8:K15)</f>
        <v>2592</v>
      </c>
      <c r="L16" s="129">
        <f>K16/'Asset Summary'!K16</f>
        <v>2.0954937183695246E-2</v>
      </c>
      <c r="M16" s="131">
        <f>SUM(M8:M15)</f>
        <v>475579118.00150013</v>
      </c>
      <c r="O16" s="12"/>
      <c r="R16" s="13"/>
    </row>
    <row r="17" spans="1:31" ht="21" x14ac:dyDescent="0.35">
      <c r="A17" s="7"/>
      <c r="B17" s="9"/>
      <c r="C17" s="14"/>
      <c r="D17" s="9"/>
      <c r="E17" s="8"/>
      <c r="F17" s="15"/>
      <c r="G17" s="8"/>
      <c r="H17" s="8"/>
      <c r="I17" s="15"/>
      <c r="J17" s="8"/>
      <c r="K17" s="8"/>
      <c r="L17" s="8"/>
      <c r="M17" s="8"/>
      <c r="N17" s="16"/>
      <c r="O17" s="17"/>
      <c r="P17" s="18"/>
    </row>
    <row r="18" spans="1:31" ht="21" x14ac:dyDescent="0.35">
      <c r="A18" s="24"/>
      <c r="B18" s="9"/>
      <c r="C18" s="14"/>
      <c r="D18" s="9"/>
      <c r="E18" s="8"/>
      <c r="F18" s="15"/>
      <c r="G18" s="8"/>
      <c r="H18" s="8"/>
      <c r="I18" s="15"/>
      <c r="J18" s="8"/>
      <c r="K18" s="16"/>
      <c r="L18" s="17"/>
      <c r="M18" s="18"/>
      <c r="N18" s="21"/>
      <c r="O18" s="21"/>
      <c r="P18" s="25"/>
      <c r="Q18" s="12"/>
      <c r="R18" s="21"/>
      <c r="S18" s="21"/>
      <c r="T18" s="22"/>
      <c r="U18" s="22"/>
      <c r="V18" s="22"/>
      <c r="W18" s="22"/>
      <c r="X18" s="23"/>
      <c r="Y18" s="23"/>
    </row>
    <row r="19" spans="1:31" ht="27" thickBot="1" x14ac:dyDescent="0.45">
      <c r="A19" s="60" t="s">
        <v>16</v>
      </c>
      <c r="Q19" s="12"/>
    </row>
    <row r="20" spans="1:31" x14ac:dyDescent="0.25">
      <c r="A20" s="62"/>
      <c r="B20" s="173" t="s">
        <v>1</v>
      </c>
      <c r="C20" s="174"/>
      <c r="D20" s="174"/>
      <c r="E20" s="174"/>
      <c r="F20" s="173"/>
      <c r="G20" s="173"/>
      <c r="H20" s="63" t="s">
        <v>2</v>
      </c>
      <c r="I20" s="63"/>
      <c r="J20" s="63"/>
      <c r="K20" s="63"/>
      <c r="L20" s="63"/>
      <c r="M20" s="91"/>
      <c r="N20" s="64" t="s">
        <v>3</v>
      </c>
      <c r="O20" s="64"/>
      <c r="P20" s="64"/>
      <c r="Q20" s="64"/>
      <c r="R20" s="64"/>
      <c r="S20" s="64"/>
      <c r="T20" s="97" t="s">
        <v>17</v>
      </c>
      <c r="U20" s="97"/>
      <c r="V20" s="97"/>
      <c r="W20" s="97"/>
      <c r="X20" s="101"/>
      <c r="Y20" s="102"/>
    </row>
    <row r="21" spans="1:31" x14ac:dyDescent="0.25">
      <c r="A21" s="65"/>
      <c r="B21" s="163" t="s">
        <v>5</v>
      </c>
      <c r="C21" s="162" t="s">
        <v>5</v>
      </c>
      <c r="D21" s="162" t="s">
        <v>5</v>
      </c>
      <c r="E21" s="162" t="s">
        <v>5</v>
      </c>
      <c r="F21" s="163" t="s">
        <v>5</v>
      </c>
      <c r="G21" s="163" t="s">
        <v>5</v>
      </c>
      <c r="H21" s="52" t="s">
        <v>2</v>
      </c>
      <c r="I21" s="52" t="s">
        <v>2</v>
      </c>
      <c r="J21" s="52" t="s">
        <v>2</v>
      </c>
      <c r="K21" s="52" t="s">
        <v>2</v>
      </c>
      <c r="L21" s="52" t="s">
        <v>2</v>
      </c>
      <c r="M21" s="92" t="s">
        <v>2</v>
      </c>
      <c r="N21" s="94" t="s">
        <v>6</v>
      </c>
      <c r="O21" s="94" t="s">
        <v>6</v>
      </c>
      <c r="P21" s="94" t="s">
        <v>6</v>
      </c>
      <c r="Q21" s="94" t="s">
        <v>6</v>
      </c>
      <c r="R21" s="94" t="s">
        <v>6</v>
      </c>
      <c r="S21" s="94" t="s">
        <v>6</v>
      </c>
      <c r="T21" s="98"/>
      <c r="U21" s="99"/>
      <c r="V21" s="99"/>
      <c r="W21" s="100" t="s">
        <v>7</v>
      </c>
      <c r="X21" s="98"/>
      <c r="Y21" s="103" t="s">
        <v>7</v>
      </c>
    </row>
    <row r="22" spans="1:31" x14ac:dyDescent="0.25">
      <c r="A22" s="65"/>
      <c r="B22" s="163" t="s">
        <v>9</v>
      </c>
      <c r="C22" s="162" t="s">
        <v>10</v>
      </c>
      <c r="D22" s="162" t="s">
        <v>18</v>
      </c>
      <c r="E22" s="162" t="s">
        <v>18</v>
      </c>
      <c r="F22" s="163" t="s">
        <v>57</v>
      </c>
      <c r="G22" s="163" t="s">
        <v>11</v>
      </c>
      <c r="H22" s="52" t="s">
        <v>9</v>
      </c>
      <c r="I22" s="52" t="s">
        <v>10</v>
      </c>
      <c r="J22" s="52" t="s">
        <v>18</v>
      </c>
      <c r="K22" s="52" t="s">
        <v>18</v>
      </c>
      <c r="L22" s="52" t="s">
        <v>19</v>
      </c>
      <c r="M22" s="92" t="s">
        <v>11</v>
      </c>
      <c r="N22" s="94" t="s">
        <v>9</v>
      </c>
      <c r="O22" s="94" t="s">
        <v>10</v>
      </c>
      <c r="P22" s="94" t="s">
        <v>18</v>
      </c>
      <c r="Q22" s="94" t="s">
        <v>18</v>
      </c>
      <c r="R22" s="94" t="s">
        <v>19</v>
      </c>
      <c r="S22" s="94" t="s">
        <v>11</v>
      </c>
      <c r="T22" s="99" t="s">
        <v>9</v>
      </c>
      <c r="U22" s="99" t="s">
        <v>10</v>
      </c>
      <c r="V22" s="99" t="s">
        <v>18</v>
      </c>
      <c r="W22" s="99" t="s">
        <v>18</v>
      </c>
      <c r="X22" s="99" t="s">
        <v>19</v>
      </c>
      <c r="Y22" s="104" t="s">
        <v>11</v>
      </c>
    </row>
    <row r="23" spans="1:31" ht="15.75" x14ac:dyDescent="0.25">
      <c r="A23" s="66" t="s">
        <v>53</v>
      </c>
      <c r="B23" s="163"/>
      <c r="C23" s="162" t="s">
        <v>13</v>
      </c>
      <c r="D23" s="162" t="s">
        <v>20</v>
      </c>
      <c r="E23" s="162" t="s">
        <v>21</v>
      </c>
      <c r="F23" s="163" t="s">
        <v>13</v>
      </c>
      <c r="G23" s="163" t="s">
        <v>14</v>
      </c>
      <c r="H23" s="52"/>
      <c r="I23" s="89" t="s">
        <v>13</v>
      </c>
      <c r="J23" s="89" t="s">
        <v>20</v>
      </c>
      <c r="K23" s="89" t="s">
        <v>21</v>
      </c>
      <c r="L23" s="89" t="s">
        <v>13</v>
      </c>
      <c r="M23" s="93" t="s">
        <v>14</v>
      </c>
      <c r="N23" s="94"/>
      <c r="O23" s="94" t="s">
        <v>13</v>
      </c>
      <c r="P23" s="94" t="s">
        <v>20</v>
      </c>
      <c r="Q23" s="94" t="s">
        <v>21</v>
      </c>
      <c r="R23" s="94" t="s">
        <v>13</v>
      </c>
      <c r="S23" s="94" t="s">
        <v>14</v>
      </c>
      <c r="T23" s="99"/>
      <c r="U23" s="99" t="s">
        <v>13</v>
      </c>
      <c r="V23" s="99" t="s">
        <v>20</v>
      </c>
      <c r="W23" s="99" t="s">
        <v>21</v>
      </c>
      <c r="X23" s="99" t="s">
        <v>13</v>
      </c>
      <c r="Y23" s="104" t="s">
        <v>14</v>
      </c>
    </row>
    <row r="24" spans="1:31" ht="21" x14ac:dyDescent="0.35">
      <c r="A24" s="41" t="s">
        <v>45</v>
      </c>
      <c r="B24" s="219">
        <v>482</v>
      </c>
      <c r="C24" s="81">
        <f>B24/'Asset Summary'!B24</f>
        <v>3.1648063033486537E-2</v>
      </c>
      <c r="D24" s="225">
        <v>55790185</v>
      </c>
      <c r="E24" s="179">
        <f>D24*0.0000229568418910972</f>
        <v>1280.7664561200627</v>
      </c>
      <c r="F24" s="81">
        <f>D24/'Asset Summary'!D24</f>
        <v>6.284347999464901E-2</v>
      </c>
      <c r="G24" s="221">
        <v>94715937</v>
      </c>
      <c r="H24" s="219">
        <v>573</v>
      </c>
      <c r="I24" s="81">
        <f>H24/'Asset Summary'!H24</f>
        <v>0.16695804195804195</v>
      </c>
      <c r="J24" s="225">
        <v>201158299</v>
      </c>
      <c r="K24" s="179">
        <f>J24*0.0000229568418910972</f>
        <v>4617.9592652250558</v>
      </c>
      <c r="L24" s="81">
        <f>J24/'Asset Summary'!J24</f>
        <v>6.6727867425920614E-2</v>
      </c>
      <c r="M24" s="221">
        <v>159453936</v>
      </c>
      <c r="N24" s="219">
        <v>58</v>
      </c>
      <c r="O24" s="81">
        <f>N24/'Asset Summary'!N24</f>
        <v>9.7152428810720268E-2</v>
      </c>
      <c r="P24" s="225">
        <v>46299725</v>
      </c>
      <c r="Q24" s="179">
        <f t="shared" ref="Q24:Q31" si="3">P24*0.0000229568418910972</f>
        <v>1062.8954664262803</v>
      </c>
      <c r="R24" s="81">
        <f>P24/'Asset Summary'!P24</f>
        <v>4.9893253745055433E-2</v>
      </c>
      <c r="S24" s="221">
        <v>27158463</v>
      </c>
      <c r="T24" s="179">
        <f t="shared" ref="T24:T31" si="4">B24+H24+N24</f>
        <v>1113</v>
      </c>
      <c r="U24" s="81">
        <f>T24/T$32</f>
        <v>0.34246153846153848</v>
      </c>
      <c r="V24" s="179">
        <f t="shared" ref="V24:V31" si="5">D24+J24+P24</f>
        <v>303248209</v>
      </c>
      <c r="W24" s="179">
        <f>V24*0.0000229568418910972</f>
        <v>6961.6211877713986</v>
      </c>
      <c r="X24" s="81">
        <f>V24/'Asset Summary'!V24</f>
        <v>6.2779800709627909E-2</v>
      </c>
      <c r="Y24" s="105">
        <f>G24+M24+S24</f>
        <v>281328336</v>
      </c>
    </row>
    <row r="25" spans="1:31" ht="21" x14ac:dyDescent="0.35">
      <c r="A25" s="42" t="s">
        <v>46</v>
      </c>
      <c r="B25" s="219">
        <v>1198</v>
      </c>
      <c r="C25" s="81">
        <f>B25/'Asset Summary'!B25</f>
        <v>5.8427623878267658E-2</v>
      </c>
      <c r="D25" s="225">
        <v>14835659</v>
      </c>
      <c r="E25" s="179">
        <f t="shared" ref="E25:E31" si="6">D25*0.0000229568418910972</f>
        <v>340.57987801323321</v>
      </c>
      <c r="F25" s="81">
        <f>D25/'Asset Summary'!D25</f>
        <v>5.9379935515824135E-2</v>
      </c>
      <c r="G25" s="221">
        <v>120148116</v>
      </c>
      <c r="H25" s="219">
        <v>9</v>
      </c>
      <c r="I25" s="81">
        <f>H25/'Asset Summary'!H25</f>
        <v>9.0270812437311942E-3</v>
      </c>
      <c r="J25" s="225">
        <v>807669</v>
      </c>
      <c r="K25" s="179">
        <f t="shared" ref="K25:K31" si="7">J25*0.0000229568418910972</f>
        <v>18.541529533340583</v>
      </c>
      <c r="L25" s="81">
        <f>J25/'Asset Summary'!J25</f>
        <v>2.2208465766943752E-2</v>
      </c>
      <c r="M25" s="221">
        <v>10451070</v>
      </c>
      <c r="N25" s="219">
        <v>25</v>
      </c>
      <c r="O25" s="81">
        <f>N25/'Asset Summary'!N25</f>
        <v>4.401408450704225E-2</v>
      </c>
      <c r="P25" s="225">
        <v>8136468</v>
      </c>
      <c r="Q25" s="179">
        <f t="shared" si="3"/>
        <v>186.78760942797186</v>
      </c>
      <c r="R25" s="81">
        <f>P25/'Asset Summary'!P25</f>
        <v>2.8125325270304181E-2</v>
      </c>
      <c r="S25" s="221">
        <v>15149318</v>
      </c>
      <c r="T25" s="179">
        <f>B25+H25+N25</f>
        <v>1232</v>
      </c>
      <c r="U25" s="81">
        <f t="shared" ref="U25:U31" si="8">T25/T$32</f>
        <v>0.37907692307692309</v>
      </c>
      <c r="V25" s="179">
        <f t="shared" si="5"/>
        <v>23779796</v>
      </c>
      <c r="W25" s="179">
        <f t="shared" ref="W25:W31" si="9">V25*0.0000229568418910972</f>
        <v>545.90901697454558</v>
      </c>
      <c r="X25" s="81">
        <f>V25/'Asset Summary'!V25</f>
        <v>4.131995811455929E-2</v>
      </c>
      <c r="Y25" s="105">
        <f t="shared" ref="Y25:Y31" si="10">G25+M25+S25</f>
        <v>145748504</v>
      </c>
    </row>
    <row r="26" spans="1:31" ht="21" x14ac:dyDescent="0.35">
      <c r="A26" s="42" t="s">
        <v>47</v>
      </c>
      <c r="B26" s="179">
        <v>0</v>
      </c>
      <c r="C26" s="81">
        <f>B26/'Asset Summary'!B26</f>
        <v>0</v>
      </c>
      <c r="D26" s="198">
        <v>0</v>
      </c>
      <c r="E26" s="179">
        <f t="shared" si="6"/>
        <v>0</v>
      </c>
      <c r="F26" s="81">
        <f>D26/'Asset Summary'!D26</f>
        <v>0</v>
      </c>
      <c r="G26" s="77">
        <v>0</v>
      </c>
      <c r="H26" s="181">
        <v>0</v>
      </c>
      <c r="I26" s="81">
        <f>H26/'Asset Summary'!H26</f>
        <v>0</v>
      </c>
      <c r="J26" s="198">
        <v>0</v>
      </c>
      <c r="K26" s="179">
        <f t="shared" si="7"/>
        <v>0</v>
      </c>
      <c r="L26" s="81">
        <f>J26/'Asset Summary'!J26</f>
        <v>0</v>
      </c>
      <c r="M26" s="77">
        <v>0</v>
      </c>
      <c r="N26" s="181">
        <v>0</v>
      </c>
      <c r="O26" s="81">
        <f>N26/'Asset Summary'!N26</f>
        <v>0</v>
      </c>
      <c r="P26" s="198">
        <v>0</v>
      </c>
      <c r="Q26" s="179">
        <f t="shared" si="3"/>
        <v>0</v>
      </c>
      <c r="R26" s="81">
        <f>P26/'Asset Summary'!P26</f>
        <v>0</v>
      </c>
      <c r="S26" s="77">
        <v>0</v>
      </c>
      <c r="T26" s="179">
        <f t="shared" si="4"/>
        <v>0</v>
      </c>
      <c r="U26" s="81">
        <f t="shared" si="8"/>
        <v>0</v>
      </c>
      <c r="V26" s="179">
        <f t="shared" si="5"/>
        <v>0</v>
      </c>
      <c r="W26" s="179">
        <f t="shared" si="9"/>
        <v>0</v>
      </c>
      <c r="X26" s="81">
        <f>V26/'Asset Summary'!V26</f>
        <v>0</v>
      </c>
      <c r="Y26" s="105">
        <f t="shared" si="10"/>
        <v>0</v>
      </c>
    </row>
    <row r="27" spans="1:31" ht="21" x14ac:dyDescent="0.35">
      <c r="A27" s="42" t="s">
        <v>48</v>
      </c>
      <c r="B27" s="219">
        <v>880</v>
      </c>
      <c r="C27" s="81">
        <f>B27/'Asset Summary'!B27</f>
        <v>0.13245033112582782</v>
      </c>
      <c r="D27" s="225">
        <v>9180018</v>
      </c>
      <c r="E27" s="179">
        <f t="shared" si="6"/>
        <v>210.74422178342633</v>
      </c>
      <c r="F27" s="81">
        <f>D27/'Asset Summary'!D27</f>
        <v>0.12008874422309233</v>
      </c>
      <c r="G27" s="221">
        <v>59923229</v>
      </c>
      <c r="H27" s="219">
        <v>4</v>
      </c>
      <c r="I27" s="81">
        <f>H27/'Asset Summary'!H27</f>
        <v>2.1739130434782608E-2</v>
      </c>
      <c r="J27" s="225">
        <v>444773</v>
      </c>
      <c r="K27" s="179">
        <f>J27*0.0000229568418910972</f>
        <v>10.210583438428975</v>
      </c>
      <c r="L27" s="81">
        <f>J27/'Asset Summary'!J27</f>
        <v>1.2517508081295163E-2</v>
      </c>
      <c r="M27" s="221">
        <v>790916</v>
      </c>
      <c r="N27" s="219">
        <v>17</v>
      </c>
      <c r="O27" s="81">
        <f>N27/'Asset Summary'!N27</f>
        <v>0.1328125</v>
      </c>
      <c r="P27" s="225">
        <v>141149</v>
      </c>
      <c r="Q27" s="179">
        <f t="shared" si="3"/>
        <v>3.2403352760864785</v>
      </c>
      <c r="R27" s="81">
        <f>P27/'Asset Summary'!P27</f>
        <v>9.8042293658601488E-3</v>
      </c>
      <c r="S27" s="221">
        <v>782387</v>
      </c>
      <c r="T27" s="179">
        <f t="shared" si="4"/>
        <v>901</v>
      </c>
      <c r="U27" s="81">
        <f t="shared" si="8"/>
        <v>0.27723076923076923</v>
      </c>
      <c r="V27" s="179">
        <f t="shared" si="5"/>
        <v>9765940</v>
      </c>
      <c r="W27" s="179">
        <f t="shared" si="9"/>
        <v>224.19514049794179</v>
      </c>
      <c r="X27" s="81">
        <f>V27/'Asset Summary'!V27</f>
        <v>7.7279036126211884E-2</v>
      </c>
      <c r="Y27" s="105">
        <f t="shared" si="10"/>
        <v>61496532</v>
      </c>
    </row>
    <row r="28" spans="1:31" ht="21" x14ac:dyDescent="0.35">
      <c r="A28" s="42" t="s">
        <v>49</v>
      </c>
      <c r="B28" s="179">
        <v>0</v>
      </c>
      <c r="C28" s="81">
        <f>B28/'Asset Summary'!B28</f>
        <v>0</v>
      </c>
      <c r="D28" s="198">
        <v>0</v>
      </c>
      <c r="E28" s="179">
        <f t="shared" si="6"/>
        <v>0</v>
      </c>
      <c r="F28" s="81">
        <f>D28/'Asset Summary'!D28</f>
        <v>0</v>
      </c>
      <c r="G28" s="77">
        <v>0</v>
      </c>
      <c r="H28" s="181">
        <v>0</v>
      </c>
      <c r="I28" s="81">
        <f>H28/'Asset Summary'!H28</f>
        <v>0</v>
      </c>
      <c r="J28" s="198">
        <v>0</v>
      </c>
      <c r="K28" s="179">
        <f t="shared" si="7"/>
        <v>0</v>
      </c>
      <c r="L28" s="81">
        <f>J28/'Asset Summary'!J28</f>
        <v>0</v>
      </c>
      <c r="M28" s="77">
        <v>0</v>
      </c>
      <c r="N28" s="181">
        <v>0</v>
      </c>
      <c r="O28" s="81">
        <f>N28/'Asset Summary'!N28</f>
        <v>0</v>
      </c>
      <c r="P28" s="198">
        <v>0</v>
      </c>
      <c r="Q28" s="179">
        <f t="shared" si="3"/>
        <v>0</v>
      </c>
      <c r="R28" s="81">
        <f>P28/'Asset Summary'!P28</f>
        <v>0</v>
      </c>
      <c r="S28" s="77">
        <v>0</v>
      </c>
      <c r="T28" s="179">
        <f t="shared" si="4"/>
        <v>0</v>
      </c>
      <c r="U28" s="81">
        <f t="shared" si="8"/>
        <v>0</v>
      </c>
      <c r="V28" s="179">
        <f t="shared" si="5"/>
        <v>0</v>
      </c>
      <c r="W28" s="179">
        <f t="shared" si="9"/>
        <v>0</v>
      </c>
      <c r="X28" s="81">
        <f>V28/'Asset Summary'!V28</f>
        <v>0</v>
      </c>
      <c r="Y28" s="105">
        <f t="shared" si="10"/>
        <v>0</v>
      </c>
    </row>
    <row r="29" spans="1:31" ht="21" x14ac:dyDescent="0.35">
      <c r="A29" s="42" t="s">
        <v>50</v>
      </c>
      <c r="B29" s="219">
        <v>1</v>
      </c>
      <c r="C29" s="81">
        <f>B29/'Asset Summary'!B29</f>
        <v>9.8493056239535117E-5</v>
      </c>
      <c r="D29" s="225">
        <v>712</v>
      </c>
      <c r="E29" s="179">
        <f t="shared" si="6"/>
        <v>1.6345271426461205E-2</v>
      </c>
      <c r="F29" s="81">
        <f>D29/'Asset Summary'!D29</f>
        <v>6.7033146731704476E-6</v>
      </c>
      <c r="G29" s="221">
        <v>56681</v>
      </c>
      <c r="H29" s="181">
        <v>0</v>
      </c>
      <c r="I29" s="81">
        <f>H29/'Asset Summary'!H29</f>
        <v>0</v>
      </c>
      <c r="J29" s="198">
        <v>0</v>
      </c>
      <c r="K29" s="179">
        <f t="shared" si="7"/>
        <v>0</v>
      </c>
      <c r="L29" s="81">
        <f>J29/'Asset Summary'!J29</f>
        <v>0</v>
      </c>
      <c r="M29" s="77">
        <v>0</v>
      </c>
      <c r="N29" s="219">
        <v>3</v>
      </c>
      <c r="O29" s="81">
        <f>N29/'Asset Summary'!N29</f>
        <v>8.0000000000000002E-3</v>
      </c>
      <c r="P29" s="225">
        <v>388492</v>
      </c>
      <c r="Q29" s="179">
        <f t="shared" si="3"/>
        <v>8.9185494199561326</v>
      </c>
      <c r="R29" s="81">
        <f>P29/'Asset Summary'!P29</f>
        <v>9.6416580617409344E-3</v>
      </c>
      <c r="S29" s="221">
        <v>4656189</v>
      </c>
      <c r="T29" s="179">
        <f t="shared" si="4"/>
        <v>4</v>
      </c>
      <c r="U29" s="81">
        <f t="shared" si="8"/>
        <v>1.2307692307692308E-3</v>
      </c>
      <c r="V29" s="179">
        <f t="shared" si="5"/>
        <v>389204</v>
      </c>
      <c r="W29" s="179">
        <f t="shared" si="9"/>
        <v>8.9348946913825937</v>
      </c>
      <c r="X29" s="81">
        <f>V29/'Asset Summary'!V29</f>
        <v>1.7017915671204583E-3</v>
      </c>
      <c r="Y29" s="105">
        <f t="shared" si="10"/>
        <v>4712870</v>
      </c>
    </row>
    <row r="30" spans="1:31" ht="21" x14ac:dyDescent="0.35">
      <c r="A30" s="42" t="s">
        <v>51</v>
      </c>
      <c r="B30" s="179">
        <v>0</v>
      </c>
      <c r="C30" s="81">
        <f>B30/'Asset Summary'!B30</f>
        <v>0</v>
      </c>
      <c r="D30" s="198">
        <v>0</v>
      </c>
      <c r="E30" s="179">
        <f t="shared" si="6"/>
        <v>0</v>
      </c>
      <c r="F30" s="81">
        <f>D30/'Asset Summary'!D30</f>
        <v>0</v>
      </c>
      <c r="G30" s="77">
        <v>0</v>
      </c>
      <c r="H30" s="181">
        <v>0</v>
      </c>
      <c r="I30" s="81">
        <f>H30/'Asset Summary'!H30</f>
        <v>0</v>
      </c>
      <c r="J30" s="198">
        <v>0</v>
      </c>
      <c r="K30" s="179">
        <f t="shared" si="7"/>
        <v>0</v>
      </c>
      <c r="L30" s="81">
        <f>J30/'Asset Summary'!J30</f>
        <v>0</v>
      </c>
      <c r="M30" s="77">
        <v>0</v>
      </c>
      <c r="N30" s="181">
        <v>0</v>
      </c>
      <c r="O30" s="81">
        <f>N30/'Asset Summary'!N30</f>
        <v>0</v>
      </c>
      <c r="P30" s="198">
        <v>0</v>
      </c>
      <c r="Q30" s="179">
        <f t="shared" si="3"/>
        <v>0</v>
      </c>
      <c r="R30" s="81">
        <f>P30/'Asset Summary'!P30</f>
        <v>0</v>
      </c>
      <c r="S30" s="77">
        <v>0</v>
      </c>
      <c r="T30" s="179">
        <f t="shared" si="4"/>
        <v>0</v>
      </c>
      <c r="U30" s="81">
        <f t="shared" si="8"/>
        <v>0</v>
      </c>
      <c r="V30" s="179">
        <f t="shared" si="5"/>
        <v>0</v>
      </c>
      <c r="W30" s="179">
        <f t="shared" si="9"/>
        <v>0</v>
      </c>
      <c r="X30" s="81">
        <f>V30/'Asset Summary'!V30</f>
        <v>0</v>
      </c>
      <c r="Y30" s="105">
        <f t="shared" si="10"/>
        <v>0</v>
      </c>
    </row>
    <row r="31" spans="1:31" ht="21" x14ac:dyDescent="0.35">
      <c r="A31" s="42" t="s">
        <v>52</v>
      </c>
      <c r="B31" s="179">
        <v>0</v>
      </c>
      <c r="C31" s="87">
        <f>B31/'Asset Summary'!B31</f>
        <v>0</v>
      </c>
      <c r="D31" s="208">
        <v>0</v>
      </c>
      <c r="E31" s="179">
        <f t="shared" si="6"/>
        <v>0</v>
      </c>
      <c r="F31" s="81">
        <f>D31/'Asset Summary'!D31</f>
        <v>0</v>
      </c>
      <c r="G31" s="78">
        <v>0</v>
      </c>
      <c r="H31" s="181">
        <v>0</v>
      </c>
      <c r="I31" s="81">
        <f>H31/'Asset Summary'!H31</f>
        <v>0</v>
      </c>
      <c r="J31" s="208">
        <v>0</v>
      </c>
      <c r="K31" s="179">
        <f t="shared" si="7"/>
        <v>0</v>
      </c>
      <c r="L31" s="81">
        <f>J31/'Asset Summary'!J31</f>
        <v>0</v>
      </c>
      <c r="M31" s="78">
        <v>0</v>
      </c>
      <c r="N31" s="181">
        <v>0</v>
      </c>
      <c r="O31" s="81">
        <f>N31/'Asset Summary'!N31</f>
        <v>0</v>
      </c>
      <c r="P31" s="208">
        <v>0</v>
      </c>
      <c r="Q31" s="179">
        <f t="shared" si="3"/>
        <v>0</v>
      </c>
      <c r="R31" s="81">
        <f>P31/'Asset Summary'!P31</f>
        <v>0</v>
      </c>
      <c r="S31" s="78">
        <v>0</v>
      </c>
      <c r="T31" s="179">
        <f t="shared" si="4"/>
        <v>0</v>
      </c>
      <c r="U31" s="81">
        <f t="shared" si="8"/>
        <v>0</v>
      </c>
      <c r="V31" s="179">
        <f t="shared" si="5"/>
        <v>0</v>
      </c>
      <c r="W31" s="179">
        <f t="shared" si="9"/>
        <v>0</v>
      </c>
      <c r="X31" s="81">
        <f>V31/'Asset Summary'!V31</f>
        <v>0</v>
      </c>
      <c r="Y31" s="106">
        <f t="shared" si="10"/>
        <v>0</v>
      </c>
      <c r="AE31" s="12"/>
    </row>
    <row r="32" spans="1:31" ht="21.75" thickBot="1" x14ac:dyDescent="0.4">
      <c r="A32" s="43" t="s">
        <v>15</v>
      </c>
      <c r="B32" s="185">
        <f>SUM(B24:B31)</f>
        <v>2561</v>
      </c>
      <c r="C32" s="88">
        <f>B32/'Asset Summary'!B32</f>
        <v>3.3365904501335419E-2</v>
      </c>
      <c r="D32" s="188">
        <f t="shared" ref="D32:T32" si="11">SUM(D24:D31)</f>
        <v>79806574</v>
      </c>
      <c r="E32" s="185">
        <f t="shared" si="11"/>
        <v>1832.1069011881486</v>
      </c>
      <c r="F32" s="144">
        <f>E32/'Asset Summary'!E32</f>
        <v>4.9496169392394054E-2</v>
      </c>
      <c r="G32" s="79">
        <f t="shared" si="11"/>
        <v>274843963</v>
      </c>
      <c r="H32" s="189">
        <f t="shared" si="11"/>
        <v>586</v>
      </c>
      <c r="I32" s="82">
        <f>H32/'Asset Summary'!H32</f>
        <v>7.4592668024439923E-2</v>
      </c>
      <c r="J32" s="185">
        <f t="shared" si="11"/>
        <v>202410741</v>
      </c>
      <c r="K32" s="185">
        <f t="shared" si="11"/>
        <v>4646.7113781968255</v>
      </c>
      <c r="L32" s="82">
        <f>J32/'Asset Summary'!J32</f>
        <v>5.9671926800862099E-2</v>
      </c>
      <c r="M32" s="79">
        <f>SUM(M24:M31)</f>
        <v>170695922</v>
      </c>
      <c r="N32" s="185">
        <f t="shared" si="11"/>
        <v>103</v>
      </c>
      <c r="O32" s="82">
        <f>N32/'Asset Summary'!N32</f>
        <v>3.9661147477859066E-2</v>
      </c>
      <c r="P32" s="185">
        <f t="shared" si="11"/>
        <v>54965834</v>
      </c>
      <c r="Q32" s="185">
        <f t="shared" si="11"/>
        <v>1261.8419605502947</v>
      </c>
      <c r="R32" s="82">
        <f>P32/'Asset Summary'!P32</f>
        <v>3.8539337231636051E-2</v>
      </c>
      <c r="S32" s="95">
        <f t="shared" si="11"/>
        <v>47746357</v>
      </c>
      <c r="T32" s="185">
        <f t="shared" si="11"/>
        <v>3250</v>
      </c>
      <c r="U32" s="82">
        <f>T32/'Asset Summary'!T32</f>
        <v>3.726722319053298E-2</v>
      </c>
      <c r="V32" s="185">
        <f>SUM(V24:V31)</f>
        <v>337183149</v>
      </c>
      <c r="W32" s="185">
        <f>SUM(W24:W31)</f>
        <v>7740.6602399352687</v>
      </c>
      <c r="X32" s="82">
        <f>V32/'Asset Summary'!V32</f>
        <v>5.243363371584752E-2</v>
      </c>
      <c r="Y32" s="107">
        <f>SUM(Y24:Y31)</f>
        <v>493286242</v>
      </c>
      <c r="Z32" s="12"/>
    </row>
    <row r="33" spans="1:33" ht="21" x14ac:dyDescent="0.35">
      <c r="A33" s="7"/>
      <c r="B33" s="9"/>
      <c r="C33" s="14"/>
      <c r="F33" s="9"/>
      <c r="G33" s="12"/>
      <c r="H33" s="9"/>
      <c r="J33" s="9"/>
      <c r="K33" s="14"/>
      <c r="L33" s="9"/>
      <c r="M33" s="26"/>
      <c r="N33" s="14"/>
      <c r="O33" s="20"/>
      <c r="P33" s="9"/>
      <c r="Q33" s="14"/>
      <c r="R33" s="9"/>
      <c r="S33" s="26"/>
      <c r="T33" s="14"/>
      <c r="U33" s="9"/>
      <c r="V33" s="9"/>
      <c r="W33" s="14"/>
      <c r="Y33" s="26"/>
      <c r="Z33" s="14"/>
      <c r="AA33" s="9"/>
      <c r="AB33" s="23"/>
    </row>
    <row r="34" spans="1:33" ht="21" x14ac:dyDescent="0.35">
      <c r="A34" s="7"/>
      <c r="B34" s="9"/>
      <c r="C34" s="14"/>
      <c r="D34" s="9"/>
      <c r="E34" s="9"/>
      <c r="F34" s="14"/>
      <c r="G34" s="9"/>
      <c r="H34" s="9"/>
      <c r="I34" s="14"/>
      <c r="J34" s="9"/>
      <c r="K34" s="26"/>
      <c r="L34" s="14"/>
      <c r="M34" s="9"/>
      <c r="N34" s="9"/>
      <c r="O34" s="14"/>
      <c r="P34" s="9"/>
      <c r="Q34" s="26"/>
      <c r="R34" s="14"/>
      <c r="S34" s="9"/>
      <c r="T34" s="9"/>
      <c r="U34" s="14"/>
      <c r="V34" s="9"/>
      <c r="W34" s="26"/>
      <c r="X34" s="14"/>
      <c r="Y34" s="9"/>
    </row>
    <row r="35" spans="1:33" ht="27" thickBot="1" x14ac:dyDescent="0.45">
      <c r="A35" s="61" t="s">
        <v>22</v>
      </c>
      <c r="C35" s="27"/>
      <c r="D35" s="27"/>
      <c r="E35" s="27"/>
      <c r="F35" s="27"/>
      <c r="G35" s="27"/>
      <c r="H35" s="27"/>
      <c r="I35" s="3"/>
      <c r="J35" s="3"/>
      <c r="K35" s="3"/>
      <c r="L35" s="3"/>
      <c r="AD35" s="19"/>
      <c r="AG35" s="12"/>
    </row>
    <row r="36" spans="1:33" x14ac:dyDescent="0.25">
      <c r="A36" s="67"/>
      <c r="B36" s="132" t="s">
        <v>23</v>
      </c>
      <c r="C36" s="132" t="s">
        <v>23</v>
      </c>
      <c r="D36" s="134" t="s">
        <v>23</v>
      </c>
      <c r="E36" s="134" t="s">
        <v>23</v>
      </c>
      <c r="F36" s="134" t="s">
        <v>23</v>
      </c>
      <c r="G36" s="68" t="s">
        <v>24</v>
      </c>
      <c r="H36" s="136" t="s">
        <v>24</v>
      </c>
      <c r="I36" s="138" t="s">
        <v>24</v>
      </c>
      <c r="J36" s="138" t="s">
        <v>24</v>
      </c>
      <c r="K36" s="138" t="s">
        <v>24</v>
      </c>
      <c r="L36" s="85"/>
      <c r="M36" s="85"/>
      <c r="N36" s="85"/>
      <c r="O36" s="85"/>
      <c r="P36" s="85"/>
      <c r="Q36" s="141" t="s">
        <v>56</v>
      </c>
      <c r="R36" s="140"/>
      <c r="S36" s="102"/>
      <c r="T36" s="102"/>
      <c r="U36" s="102"/>
    </row>
    <row r="37" spans="1:33" x14ac:dyDescent="0.25">
      <c r="A37" s="69"/>
      <c r="B37" s="133" t="s">
        <v>27</v>
      </c>
      <c r="C37" s="133" t="s">
        <v>27</v>
      </c>
      <c r="D37" s="135" t="s">
        <v>27</v>
      </c>
      <c r="E37" s="135" t="s">
        <v>27</v>
      </c>
      <c r="F37" s="135" t="s">
        <v>27</v>
      </c>
      <c r="G37" s="51" t="s">
        <v>28</v>
      </c>
      <c r="H37" s="137" t="s">
        <v>28</v>
      </c>
      <c r="I37" s="139" t="s">
        <v>28</v>
      </c>
      <c r="J37" s="139" t="s">
        <v>28</v>
      </c>
      <c r="K37" s="139" t="s">
        <v>28</v>
      </c>
      <c r="L37" s="86" t="s">
        <v>25</v>
      </c>
      <c r="M37" s="86" t="s">
        <v>25</v>
      </c>
      <c r="N37" s="86" t="s">
        <v>25</v>
      </c>
      <c r="O37" s="86" t="s">
        <v>25</v>
      </c>
      <c r="P37" s="86" t="s">
        <v>25</v>
      </c>
      <c r="Q37" s="100" t="s">
        <v>26</v>
      </c>
      <c r="R37" s="100" t="s">
        <v>26</v>
      </c>
      <c r="S37" s="103" t="s">
        <v>26</v>
      </c>
      <c r="T37" s="103" t="s">
        <v>26</v>
      </c>
      <c r="U37" s="103" t="s">
        <v>26</v>
      </c>
    </row>
    <row r="38" spans="1:33" x14ac:dyDescent="0.25">
      <c r="A38" s="69"/>
      <c r="B38" s="133" t="s">
        <v>29</v>
      </c>
      <c r="C38" s="133" t="s">
        <v>29</v>
      </c>
      <c r="D38" s="135" t="s">
        <v>30</v>
      </c>
      <c r="E38" s="135" t="s">
        <v>62</v>
      </c>
      <c r="F38" s="135" t="s">
        <v>62</v>
      </c>
      <c r="G38" s="51" t="s">
        <v>29</v>
      </c>
      <c r="H38" s="137" t="s">
        <v>29</v>
      </c>
      <c r="I38" s="139" t="s">
        <v>30</v>
      </c>
      <c r="J38" s="139" t="s">
        <v>62</v>
      </c>
      <c r="K38" s="139" t="s">
        <v>62</v>
      </c>
      <c r="L38" s="49" t="s">
        <v>29</v>
      </c>
      <c r="M38" s="49" t="s">
        <v>29</v>
      </c>
      <c r="N38" s="49" t="s">
        <v>30</v>
      </c>
      <c r="O38" s="49" t="s">
        <v>62</v>
      </c>
      <c r="P38" s="49" t="s">
        <v>62</v>
      </c>
      <c r="Q38" s="100" t="s">
        <v>29</v>
      </c>
      <c r="R38" s="100" t="s">
        <v>29</v>
      </c>
      <c r="S38" s="103" t="s">
        <v>29</v>
      </c>
      <c r="T38" s="103" t="s">
        <v>18</v>
      </c>
      <c r="U38" s="103" t="s">
        <v>18</v>
      </c>
    </row>
    <row r="39" spans="1:33" ht="15.75" x14ac:dyDescent="0.25">
      <c r="A39" s="70" t="s">
        <v>53</v>
      </c>
      <c r="B39" s="133" t="s">
        <v>31</v>
      </c>
      <c r="C39" s="133" t="s">
        <v>32</v>
      </c>
      <c r="D39" s="135" t="s">
        <v>59</v>
      </c>
      <c r="E39" s="135" t="s">
        <v>31</v>
      </c>
      <c r="F39" s="135" t="s">
        <v>21</v>
      </c>
      <c r="G39" s="51" t="s">
        <v>31</v>
      </c>
      <c r="H39" s="137" t="s">
        <v>32</v>
      </c>
      <c r="I39" s="139" t="s">
        <v>59</v>
      </c>
      <c r="J39" s="139" t="s">
        <v>31</v>
      </c>
      <c r="K39" s="139" t="s">
        <v>21</v>
      </c>
      <c r="L39" s="49" t="s">
        <v>31</v>
      </c>
      <c r="M39" s="49" t="s">
        <v>32</v>
      </c>
      <c r="N39" s="49" t="s">
        <v>60</v>
      </c>
      <c r="O39" s="49" t="s">
        <v>31</v>
      </c>
      <c r="P39" s="49" t="s">
        <v>21</v>
      </c>
      <c r="Q39" s="100" t="s">
        <v>31</v>
      </c>
      <c r="R39" s="100" t="s">
        <v>32</v>
      </c>
      <c r="S39" s="103" t="s">
        <v>61</v>
      </c>
      <c r="T39" s="103" t="s">
        <v>31</v>
      </c>
      <c r="U39" s="103" t="s">
        <v>21</v>
      </c>
    </row>
    <row r="40" spans="1:33" ht="21" x14ac:dyDescent="0.35">
      <c r="A40" s="41" t="s">
        <v>45</v>
      </c>
      <c r="B40" s="212">
        <v>11308.205563064372</v>
      </c>
      <c r="C40" s="235">
        <f>B40/5280</f>
        <v>2.1417055990652218</v>
      </c>
      <c r="D40" s="218">
        <f>B40/'Asset Summary'!B40</f>
        <v>4.1909398564234021E-2</v>
      </c>
      <c r="E40" s="212">
        <v>631165.02140738873</v>
      </c>
      <c r="F40" s="229">
        <f t="shared" ref="F40:F47" si="12">E40*0.0000229568418910972</f>
        <v>14.489555603640403</v>
      </c>
      <c r="G40" s="212">
        <v>24598.924322172337</v>
      </c>
      <c r="H40" s="83">
        <f>G40/5280</f>
        <v>4.6588871822296092</v>
      </c>
      <c r="I40" s="218">
        <f>G40/'Asset Summary'!G40</f>
        <v>3.1538719647347252E-2</v>
      </c>
      <c r="J40" s="225">
        <v>1023810.556551513</v>
      </c>
      <c r="K40" s="232">
        <f t="shared" ref="K40:K47" si="13">J40*0.0000229568418910972</f>
        <v>23.503457073189313</v>
      </c>
      <c r="L40" s="212">
        <v>85162.592815787139</v>
      </c>
      <c r="M40" s="235">
        <f>L40/5280</f>
        <v>16.129278942383927</v>
      </c>
      <c r="N40" s="193">
        <f>L40/'Asset Summary'!L40</f>
        <v>4.9531768230107596E-2</v>
      </c>
      <c r="O40" s="225">
        <v>2743267.754793196</v>
      </c>
      <c r="P40" s="229">
        <f>O40*0.0000229568418910972</f>
        <v>62.976764111732599</v>
      </c>
      <c r="Q40" s="181">
        <f>B40+G40+L40</f>
        <v>121069.72270102386</v>
      </c>
      <c r="R40" s="235">
        <f>Q40/5280</f>
        <v>22.929871723678762</v>
      </c>
      <c r="S40" s="193">
        <f>Q40/'Asset Summary'!Q40</f>
        <v>4.3721094163576571E-2</v>
      </c>
      <c r="T40" s="198">
        <f t="shared" ref="T40:T47" si="14">E40+J40+O40</f>
        <v>4398243.3327520974</v>
      </c>
      <c r="U40" s="237">
        <f>T40*0.0000229568418910972</f>
        <v>100.96977678856231</v>
      </c>
    </row>
    <row r="41" spans="1:33" ht="21" x14ac:dyDescent="0.35">
      <c r="A41" s="42" t="s">
        <v>46</v>
      </c>
      <c r="B41" s="179">
        <v>0</v>
      </c>
      <c r="C41" s="235">
        <f t="shared" ref="C41:C47" si="15">B41/5280</f>
        <v>0</v>
      </c>
      <c r="D41" s="218">
        <f>B41/'Asset Summary'!B41</f>
        <v>0</v>
      </c>
      <c r="E41" s="225">
        <v>0</v>
      </c>
      <c r="F41" s="229">
        <f t="shared" si="12"/>
        <v>0</v>
      </c>
      <c r="G41" s="212">
        <v>5701.6173355586379</v>
      </c>
      <c r="H41" s="83">
        <f t="shared" ref="H41:H47" si="16">G41/5280</f>
        <v>1.0798517680982269</v>
      </c>
      <c r="I41" s="218">
        <f>G41/'Asset Summary'!G41</f>
        <v>1.6473847313992197E-2</v>
      </c>
      <c r="J41" s="225">
        <v>231797.30497313413</v>
      </c>
      <c r="K41" s="232">
        <f t="shared" si="13"/>
        <v>5.3213340810506784</v>
      </c>
      <c r="L41" s="212">
        <v>50867.868777303142</v>
      </c>
      <c r="M41" s="235">
        <f>L41/5280</f>
        <v>9.6340660563074128</v>
      </c>
      <c r="N41" s="193">
        <f>L41/'Asset Summary'!L41</f>
        <v>3.8699310871817764E-2</v>
      </c>
      <c r="O41" s="225">
        <v>1525490.3097463124</v>
      </c>
      <c r="P41" s="229">
        <f>O41*0.0000229568418910972</f>
        <v>35.02043984724699</v>
      </c>
      <c r="Q41" s="181">
        <f t="shared" ref="Q41:Q47" si="17">B41+G41+L41</f>
        <v>56569.486112861778</v>
      </c>
      <c r="R41" s="235">
        <f t="shared" ref="R41:R47" si="18">Q41/5280</f>
        <v>10.713917824405639</v>
      </c>
      <c r="S41" s="193">
        <f>Q41/'Asset Summary'!Q41</f>
        <v>3.3183046523031418E-2</v>
      </c>
      <c r="T41" s="198">
        <f t="shared" si="14"/>
        <v>1757287.6147194465</v>
      </c>
      <c r="U41" s="237">
        <f t="shared" ref="U41:U47" si="19">T41*0.0000229568418910972</f>
        <v>40.341773928297663</v>
      </c>
    </row>
    <row r="42" spans="1:33" ht="21" x14ac:dyDescent="0.35">
      <c r="A42" s="42" t="s">
        <v>47</v>
      </c>
      <c r="B42" s="179">
        <v>0</v>
      </c>
      <c r="C42" s="235">
        <f t="shared" si="15"/>
        <v>0</v>
      </c>
      <c r="D42" s="218">
        <f>B42/'Asset Summary'!B42</f>
        <v>0</v>
      </c>
      <c r="E42" s="198">
        <v>0</v>
      </c>
      <c r="F42" s="229">
        <f t="shared" si="12"/>
        <v>0</v>
      </c>
      <c r="G42" s="198">
        <v>0</v>
      </c>
      <c r="H42" s="83">
        <f t="shared" si="16"/>
        <v>0</v>
      </c>
      <c r="I42" s="218">
        <f>G42/'Asset Summary'!G42</f>
        <v>0</v>
      </c>
      <c r="J42" s="198">
        <v>0</v>
      </c>
      <c r="K42" s="232">
        <f t="shared" si="13"/>
        <v>0</v>
      </c>
      <c r="L42" s="179">
        <v>0</v>
      </c>
      <c r="M42" s="235">
        <f t="shared" ref="M42:M47" si="20">L42/5280</f>
        <v>0</v>
      </c>
      <c r="N42" s="193">
        <f>L42/'Asset Summary'!L42</f>
        <v>0</v>
      </c>
      <c r="O42" s="198">
        <v>0</v>
      </c>
      <c r="P42" s="229">
        <f t="shared" ref="P42:P46" si="21">O42*0.0000229568418910972</f>
        <v>0</v>
      </c>
      <c r="Q42" s="181">
        <f t="shared" si="17"/>
        <v>0</v>
      </c>
      <c r="R42" s="235">
        <f t="shared" si="18"/>
        <v>0</v>
      </c>
      <c r="S42" s="193">
        <f>Q42/'Asset Summary'!Q42</f>
        <v>0</v>
      </c>
      <c r="T42" s="198">
        <f t="shared" si="14"/>
        <v>0</v>
      </c>
      <c r="U42" s="237">
        <f t="shared" si="19"/>
        <v>0</v>
      </c>
    </row>
    <row r="43" spans="1:33" ht="21" x14ac:dyDescent="0.35">
      <c r="A43" s="42" t="s">
        <v>48</v>
      </c>
      <c r="B43" s="212">
        <v>94</v>
      </c>
      <c r="C43" s="235">
        <f t="shared" si="15"/>
        <v>1.7803030303030303E-2</v>
      </c>
      <c r="D43" s="218">
        <f>B43/'Asset Summary'!B43</f>
        <v>2.4440075275431851E-3</v>
      </c>
      <c r="E43" s="212">
        <v>515.62114355578183</v>
      </c>
      <c r="F43" s="229">
        <f t="shared" si="12"/>
        <v>1.1837033068316814E-2</v>
      </c>
      <c r="G43" s="212">
        <v>5309.8115567695359</v>
      </c>
      <c r="H43" s="83">
        <f t="shared" si="16"/>
        <v>1.0056461281760485</v>
      </c>
      <c r="I43" s="218">
        <f>G43/'Asset Summary'!G43</f>
        <v>6.2735825149753552E-2</v>
      </c>
      <c r="J43" s="225">
        <v>217260.85169626042</v>
      </c>
      <c r="K43" s="232">
        <f t="shared" si="13"/>
        <v>4.9876230215161668</v>
      </c>
      <c r="L43" s="212">
        <v>34740.390960138546</v>
      </c>
      <c r="M43" s="235">
        <f t="shared" si="20"/>
        <v>6.5796195000262401</v>
      </c>
      <c r="N43" s="193">
        <f>L43/'Asset Summary'!L43</f>
        <v>0.10759813274474</v>
      </c>
      <c r="O43" s="225">
        <v>1039442.5892992027</v>
      </c>
      <c r="P43" s="229">
        <f t="shared" si="21"/>
        <v>23.862319177414477</v>
      </c>
      <c r="Q43" s="181">
        <f t="shared" si="17"/>
        <v>40144.202516908081</v>
      </c>
      <c r="R43" s="235">
        <f t="shared" si="18"/>
        <v>7.6030686585053182</v>
      </c>
      <c r="S43" s="193">
        <f>Q43/'Asset Summary'!Q43</f>
        <v>9.0015328173566014E-2</v>
      </c>
      <c r="T43" s="198">
        <f t="shared" si="14"/>
        <v>1257219.0621390189</v>
      </c>
      <c r="U43" s="237">
        <f t="shared" si="19"/>
        <v>28.861779231998963</v>
      </c>
    </row>
    <row r="44" spans="1:33" ht="21" x14ac:dyDescent="0.35">
      <c r="A44" s="42" t="s">
        <v>49</v>
      </c>
      <c r="B44" s="179">
        <v>0</v>
      </c>
      <c r="C44" s="235">
        <f t="shared" si="15"/>
        <v>0</v>
      </c>
      <c r="D44" s="218">
        <f>B44/'Asset Summary'!B44</f>
        <v>0</v>
      </c>
      <c r="E44" s="198">
        <v>0</v>
      </c>
      <c r="F44" s="229">
        <f t="shared" si="12"/>
        <v>0</v>
      </c>
      <c r="G44" s="198">
        <v>0</v>
      </c>
      <c r="H44" s="83">
        <f t="shared" si="16"/>
        <v>0</v>
      </c>
      <c r="I44" s="218">
        <f>G44/'Asset Summary'!G44</f>
        <v>0</v>
      </c>
      <c r="J44" s="198">
        <v>0</v>
      </c>
      <c r="K44" s="232">
        <f t="shared" si="13"/>
        <v>0</v>
      </c>
      <c r="L44" s="179">
        <v>0</v>
      </c>
      <c r="M44" s="235">
        <f t="shared" si="20"/>
        <v>0</v>
      </c>
      <c r="N44" s="193">
        <f>L44/'Asset Summary'!L44</f>
        <v>0</v>
      </c>
      <c r="O44" s="198">
        <v>0</v>
      </c>
      <c r="P44" s="229">
        <f t="shared" si="21"/>
        <v>0</v>
      </c>
      <c r="Q44" s="181">
        <f t="shared" si="17"/>
        <v>0</v>
      </c>
      <c r="R44" s="235">
        <f t="shared" si="18"/>
        <v>0</v>
      </c>
      <c r="S44" s="193">
        <f>Q44/'Asset Summary'!Q44</f>
        <v>0</v>
      </c>
      <c r="T44" s="198">
        <f t="shared" si="14"/>
        <v>0</v>
      </c>
      <c r="U44" s="237">
        <f t="shared" si="19"/>
        <v>0</v>
      </c>
    </row>
    <row r="45" spans="1:33" ht="21" x14ac:dyDescent="0.35">
      <c r="A45" s="42" t="s">
        <v>50</v>
      </c>
      <c r="B45" s="179">
        <v>0</v>
      </c>
      <c r="C45" s="235">
        <f t="shared" si="15"/>
        <v>0</v>
      </c>
      <c r="D45" s="218">
        <f>B45/'Asset Summary'!B45</f>
        <v>0</v>
      </c>
      <c r="E45" s="198">
        <v>0</v>
      </c>
      <c r="F45" s="229">
        <f t="shared" si="12"/>
        <v>0</v>
      </c>
      <c r="G45" s="198">
        <v>0</v>
      </c>
      <c r="H45" s="83">
        <f t="shared" si="16"/>
        <v>0</v>
      </c>
      <c r="I45" s="218">
        <f>G45/'Asset Summary'!G45</f>
        <v>0</v>
      </c>
      <c r="J45" s="198">
        <v>0</v>
      </c>
      <c r="K45" s="232">
        <f t="shared" si="13"/>
        <v>0</v>
      </c>
      <c r="L45" s="179">
        <v>0</v>
      </c>
      <c r="M45" s="235">
        <f t="shared" si="20"/>
        <v>0</v>
      </c>
      <c r="N45" s="193">
        <f>L45/'Asset Summary'!L45</f>
        <v>0</v>
      </c>
      <c r="O45" s="198">
        <v>0</v>
      </c>
      <c r="P45" s="229">
        <f t="shared" si="21"/>
        <v>0</v>
      </c>
      <c r="Q45" s="181">
        <f t="shared" si="17"/>
        <v>0</v>
      </c>
      <c r="R45" s="235">
        <f t="shared" si="18"/>
        <v>0</v>
      </c>
      <c r="S45" s="193">
        <f>Q45/'Asset Summary'!Q45</f>
        <v>0</v>
      </c>
      <c r="T45" s="198">
        <f t="shared" si="14"/>
        <v>0</v>
      </c>
      <c r="U45" s="237">
        <f t="shared" si="19"/>
        <v>0</v>
      </c>
    </row>
    <row r="46" spans="1:33" ht="21" x14ac:dyDescent="0.35">
      <c r="A46" s="42" t="s">
        <v>51</v>
      </c>
      <c r="B46" s="179">
        <v>0</v>
      </c>
      <c r="C46" s="235">
        <f t="shared" si="15"/>
        <v>0</v>
      </c>
      <c r="D46" s="218">
        <f>B46/'Asset Summary'!B46</f>
        <v>0</v>
      </c>
      <c r="E46" s="198">
        <v>0</v>
      </c>
      <c r="F46" s="229">
        <f t="shared" si="12"/>
        <v>0</v>
      </c>
      <c r="G46" s="198">
        <v>0</v>
      </c>
      <c r="H46" s="83">
        <f t="shared" si="16"/>
        <v>0</v>
      </c>
      <c r="I46" s="218">
        <f>G46/'Asset Summary'!G46</f>
        <v>0</v>
      </c>
      <c r="J46" s="198">
        <v>0</v>
      </c>
      <c r="K46" s="232">
        <f t="shared" si="13"/>
        <v>0</v>
      </c>
      <c r="L46" s="179">
        <v>0</v>
      </c>
      <c r="M46" s="235">
        <f t="shared" si="20"/>
        <v>0</v>
      </c>
      <c r="N46" s="193">
        <f>L46/'Asset Summary'!L46</f>
        <v>0</v>
      </c>
      <c r="O46" s="198">
        <v>0</v>
      </c>
      <c r="P46" s="229">
        <f t="shared" si="21"/>
        <v>0</v>
      </c>
      <c r="Q46" s="181">
        <f t="shared" si="17"/>
        <v>0</v>
      </c>
      <c r="R46" s="235">
        <f t="shared" si="18"/>
        <v>0</v>
      </c>
      <c r="S46" s="193">
        <f>Q46/'Asset Summary'!Q46</f>
        <v>0</v>
      </c>
      <c r="T46" s="198">
        <f t="shared" si="14"/>
        <v>0</v>
      </c>
      <c r="U46" s="237">
        <f t="shared" si="19"/>
        <v>0</v>
      </c>
    </row>
    <row r="47" spans="1:33" ht="21" x14ac:dyDescent="0.35">
      <c r="A47" s="42" t="s">
        <v>52</v>
      </c>
      <c r="B47" s="179">
        <v>0</v>
      </c>
      <c r="C47" s="235">
        <f t="shared" si="15"/>
        <v>0</v>
      </c>
      <c r="D47" s="218">
        <f>B47/'Asset Summary'!B47</f>
        <v>0</v>
      </c>
      <c r="E47" s="208">
        <v>0</v>
      </c>
      <c r="F47" s="230">
        <f t="shared" si="12"/>
        <v>0</v>
      </c>
      <c r="G47" s="208">
        <v>0</v>
      </c>
      <c r="H47" s="83">
        <f t="shared" si="16"/>
        <v>0</v>
      </c>
      <c r="I47" s="218">
        <f>G47/'Asset Summary'!G47</f>
        <v>0</v>
      </c>
      <c r="J47" s="208">
        <v>0</v>
      </c>
      <c r="K47" s="233">
        <f t="shared" si="13"/>
        <v>0</v>
      </c>
      <c r="L47" s="179">
        <v>0</v>
      </c>
      <c r="M47" s="235">
        <f t="shared" si="20"/>
        <v>0</v>
      </c>
      <c r="N47" s="193">
        <f>L47/'Asset Summary'!L47</f>
        <v>0</v>
      </c>
      <c r="O47" s="208">
        <v>0</v>
      </c>
      <c r="P47" s="230">
        <f>O47*0.0000229568418910972</f>
        <v>0</v>
      </c>
      <c r="Q47" s="202">
        <f t="shared" si="17"/>
        <v>0</v>
      </c>
      <c r="R47" s="235">
        <f t="shared" si="18"/>
        <v>0</v>
      </c>
      <c r="S47" s="193">
        <f>Q47/'Asset Summary'!Q47</f>
        <v>0</v>
      </c>
      <c r="T47" s="208">
        <f t="shared" si="14"/>
        <v>0</v>
      </c>
      <c r="U47" s="238">
        <f t="shared" si="19"/>
        <v>0</v>
      </c>
    </row>
    <row r="48" spans="1:33" ht="21.75" thickBot="1" x14ac:dyDescent="0.4">
      <c r="A48" s="48" t="s">
        <v>15</v>
      </c>
      <c r="B48" s="185">
        <f t="shared" ref="B48" si="22">SUM(B40:B47)</f>
        <v>11402.205563064372</v>
      </c>
      <c r="C48" s="240">
        <f>SUM(C40:C47)</f>
        <v>2.1595086293682519</v>
      </c>
      <c r="D48" s="192">
        <f>B48/'Asset Summary'!B48</f>
        <v>1.2928063238773137E-2</v>
      </c>
      <c r="E48" s="205">
        <f>SUM(E40:E47)</f>
        <v>631680.64255094447</v>
      </c>
      <c r="F48" s="231">
        <f t="shared" ref="F48:U48" si="23">SUM(F40:F47)</f>
        <v>14.501392636708719</v>
      </c>
      <c r="G48" s="189">
        <f t="shared" si="23"/>
        <v>35610.353214500508</v>
      </c>
      <c r="H48" s="84">
        <f t="shared" si="23"/>
        <v>6.7443850785038837</v>
      </c>
      <c r="I48" s="192">
        <f>G48/'Asset Summary'!G48</f>
        <v>1.7994148637055805E-2</v>
      </c>
      <c r="J48" s="205">
        <f>SUM(J40:J47)</f>
        <v>1472868.7132209076</v>
      </c>
      <c r="K48" s="234">
        <f t="shared" si="23"/>
        <v>33.81241417575616</v>
      </c>
      <c r="L48" s="190">
        <f t="shared" si="23"/>
        <v>170770.85255322882</v>
      </c>
      <c r="M48" s="236">
        <f t="shared" si="23"/>
        <v>32.342964498717578</v>
      </c>
      <c r="N48" s="194">
        <f>L48/'Asset Summary'!L48</f>
        <v>3.1087090268544136E-2</v>
      </c>
      <c r="O48" s="188">
        <f t="shared" si="23"/>
        <v>5308200.6538387118</v>
      </c>
      <c r="P48" s="231">
        <f t="shared" si="23"/>
        <v>121.85952313639406</v>
      </c>
      <c r="Q48" s="191">
        <f t="shared" si="23"/>
        <v>217783.41133079372</v>
      </c>
      <c r="R48" s="236">
        <f>SUM(R40:R47)</f>
        <v>41.246858206589721</v>
      </c>
      <c r="S48" s="194">
        <f>Q48/'Asset Summary'!Q48</f>
        <v>2.6068502372735051E-2</v>
      </c>
      <c r="T48" s="205">
        <f t="shared" si="23"/>
        <v>7412750.0096105635</v>
      </c>
      <c r="U48" s="239">
        <f t="shared" si="23"/>
        <v>170.17332994885894</v>
      </c>
    </row>
    <row r="49" spans="1:22" ht="21" x14ac:dyDescent="0.35">
      <c r="A49" s="7"/>
      <c r="B49" s="9"/>
      <c r="C49" s="29"/>
      <c r="D49" s="33"/>
      <c r="E49" s="9"/>
      <c r="F49" s="14"/>
      <c r="G49" s="33"/>
      <c r="H49" s="10"/>
      <c r="I49" s="34"/>
      <c r="J49" s="33"/>
      <c r="K49" s="35"/>
      <c r="L49" s="34"/>
      <c r="M49" s="33"/>
      <c r="N49" s="30"/>
      <c r="O49" s="30"/>
      <c r="P49" s="32"/>
    </row>
    <row r="50" spans="1:22" ht="21" x14ac:dyDescent="0.35">
      <c r="A50" s="7"/>
      <c r="B50" s="9"/>
      <c r="C50" s="29"/>
      <c r="D50" s="33"/>
      <c r="E50" s="9"/>
      <c r="F50" s="14"/>
      <c r="G50" s="33"/>
      <c r="H50" s="10"/>
      <c r="I50" s="34"/>
      <c r="J50" s="33"/>
      <c r="K50" s="35"/>
      <c r="L50" s="34"/>
      <c r="M50" s="33"/>
      <c r="N50" s="30"/>
      <c r="O50" s="30"/>
      <c r="P50" s="32"/>
    </row>
    <row r="51" spans="1:22" ht="27" thickBot="1" x14ac:dyDescent="0.45">
      <c r="A51" s="60" t="s">
        <v>33</v>
      </c>
    </row>
    <row r="52" spans="1:22" x14ac:dyDescent="0.25">
      <c r="A52" s="71"/>
      <c r="B52" s="158" t="s">
        <v>34</v>
      </c>
      <c r="C52" s="158" t="s">
        <v>34</v>
      </c>
      <c r="D52" s="158" t="s">
        <v>34</v>
      </c>
      <c r="E52" s="164" t="s">
        <v>35</v>
      </c>
      <c r="F52" s="165" t="s">
        <v>35</v>
      </c>
      <c r="G52" s="165" t="s">
        <v>35</v>
      </c>
      <c r="H52" s="72" t="s">
        <v>36</v>
      </c>
      <c r="I52" s="153" t="s">
        <v>36</v>
      </c>
      <c r="J52" s="153" t="s">
        <v>36</v>
      </c>
      <c r="K52" s="73" t="s">
        <v>37</v>
      </c>
      <c r="L52" s="145" t="s">
        <v>37</v>
      </c>
      <c r="M52" s="145" t="s">
        <v>38</v>
      </c>
      <c r="N52" s="141" t="s">
        <v>55</v>
      </c>
      <c r="O52" s="142"/>
      <c r="P52" s="102"/>
      <c r="R52" s="23"/>
      <c r="S52" s="23"/>
      <c r="T52" s="23"/>
      <c r="U52" s="23"/>
      <c r="V52" s="23"/>
    </row>
    <row r="53" spans="1:22" x14ac:dyDescent="0.25">
      <c r="A53" s="74"/>
      <c r="B53" s="161"/>
      <c r="C53" s="159" t="s">
        <v>39</v>
      </c>
      <c r="D53" s="159" t="s">
        <v>39</v>
      </c>
      <c r="E53" s="166" t="s">
        <v>39</v>
      </c>
      <c r="F53" s="167" t="s">
        <v>39</v>
      </c>
      <c r="G53" s="167" t="s">
        <v>39</v>
      </c>
      <c r="H53" s="36" t="s">
        <v>39</v>
      </c>
      <c r="I53" s="154" t="s">
        <v>39</v>
      </c>
      <c r="J53" s="154" t="s">
        <v>39</v>
      </c>
      <c r="K53" s="37" t="s">
        <v>39</v>
      </c>
      <c r="L53" s="146" t="s">
        <v>39</v>
      </c>
      <c r="M53" s="146" t="s">
        <v>39</v>
      </c>
      <c r="N53" s="50" t="s">
        <v>7</v>
      </c>
      <c r="O53" s="143" t="s">
        <v>8</v>
      </c>
      <c r="P53" s="103" t="s">
        <v>7</v>
      </c>
      <c r="R53" s="23"/>
      <c r="S53" s="23"/>
      <c r="T53" s="23"/>
      <c r="U53" s="23"/>
      <c r="V53" s="23"/>
    </row>
    <row r="54" spans="1:22" x14ac:dyDescent="0.25">
      <c r="A54" s="74"/>
      <c r="B54" s="159" t="s">
        <v>39</v>
      </c>
      <c r="C54" s="160" t="s">
        <v>10</v>
      </c>
      <c r="D54" s="160" t="s">
        <v>11</v>
      </c>
      <c r="E54" s="166" t="s">
        <v>40</v>
      </c>
      <c r="F54" s="168" t="s">
        <v>10</v>
      </c>
      <c r="G54" s="168" t="s">
        <v>11</v>
      </c>
      <c r="H54" s="36" t="s">
        <v>40</v>
      </c>
      <c r="I54" s="156" t="s">
        <v>10</v>
      </c>
      <c r="J54" s="155" t="s">
        <v>11</v>
      </c>
      <c r="K54" s="37" t="s">
        <v>40</v>
      </c>
      <c r="L54" s="150" t="s">
        <v>10</v>
      </c>
      <c r="M54" s="147" t="s">
        <v>11</v>
      </c>
      <c r="N54" s="50" t="s">
        <v>9</v>
      </c>
      <c r="O54" s="143" t="s">
        <v>10</v>
      </c>
      <c r="P54" s="104" t="s">
        <v>11</v>
      </c>
      <c r="R54" s="23"/>
      <c r="S54" s="23"/>
      <c r="T54" s="23"/>
      <c r="U54" s="23"/>
      <c r="V54" s="23"/>
    </row>
    <row r="55" spans="1:22" ht="15.75" x14ac:dyDescent="0.25">
      <c r="A55" s="75" t="s">
        <v>53</v>
      </c>
      <c r="B55" s="159" t="s">
        <v>9</v>
      </c>
      <c r="C55" s="160" t="s">
        <v>13</v>
      </c>
      <c r="D55" s="160" t="s">
        <v>14</v>
      </c>
      <c r="E55" s="166"/>
      <c r="F55" s="168" t="s">
        <v>13</v>
      </c>
      <c r="G55" s="168" t="s">
        <v>14</v>
      </c>
      <c r="H55" s="36"/>
      <c r="I55" s="156" t="s">
        <v>13</v>
      </c>
      <c r="J55" s="155" t="s">
        <v>14</v>
      </c>
      <c r="K55" s="37"/>
      <c r="L55" s="150" t="s">
        <v>13</v>
      </c>
      <c r="M55" s="147" t="s">
        <v>14</v>
      </c>
      <c r="N55" s="50"/>
      <c r="O55" s="143" t="s">
        <v>13</v>
      </c>
      <c r="P55" s="103" t="s">
        <v>14</v>
      </c>
      <c r="R55" s="23"/>
      <c r="S55" s="23"/>
      <c r="T55" s="23"/>
      <c r="U55" s="23"/>
      <c r="V55" s="23"/>
    </row>
    <row r="56" spans="1:22" ht="21" x14ac:dyDescent="0.35">
      <c r="A56" s="41" t="s">
        <v>45</v>
      </c>
      <c r="B56" s="198">
        <v>0</v>
      </c>
      <c r="C56" s="80">
        <f>B56/'Asset Summary'!B56</f>
        <v>0</v>
      </c>
      <c r="D56" s="77">
        <v>0</v>
      </c>
      <c r="E56" s="198">
        <v>0</v>
      </c>
      <c r="F56" s="80">
        <f>E56/'Asset Summary'!E56</f>
        <v>0</v>
      </c>
      <c r="G56" s="77">
        <v>0</v>
      </c>
      <c r="H56" s="198">
        <v>0</v>
      </c>
      <c r="I56" s="80">
        <f>H56/'Asset Summary'!H56</f>
        <v>0</v>
      </c>
      <c r="J56" s="77">
        <v>0</v>
      </c>
      <c r="K56" s="198">
        <v>0</v>
      </c>
      <c r="L56" s="80">
        <v>0</v>
      </c>
      <c r="M56" s="77">
        <v>0</v>
      </c>
      <c r="N56" s="181">
        <f t="shared" ref="N56:N63" si="24">B56+E56+H56+K56</f>
        <v>0</v>
      </c>
      <c r="O56" s="80">
        <f>N56/'Asset Summary'!N56</f>
        <v>0</v>
      </c>
      <c r="P56" s="105">
        <f>D56+G56+J56+M56</f>
        <v>0</v>
      </c>
      <c r="R56" s="23"/>
      <c r="S56" s="23"/>
      <c r="T56" s="23"/>
      <c r="U56" s="23"/>
      <c r="V56" s="23"/>
    </row>
    <row r="57" spans="1:22" ht="21" x14ac:dyDescent="0.35">
      <c r="A57" s="42" t="s">
        <v>46</v>
      </c>
      <c r="B57" s="198">
        <v>0</v>
      </c>
      <c r="C57" s="80">
        <f>B57/'Asset Summary'!B57</f>
        <v>0</v>
      </c>
      <c r="D57" s="77">
        <v>0</v>
      </c>
      <c r="E57" s="198">
        <v>0</v>
      </c>
      <c r="F57" s="80">
        <f>E57/'Asset Summary'!E57</f>
        <v>0</v>
      </c>
      <c r="G57" s="77">
        <v>0</v>
      </c>
      <c r="H57" s="198">
        <v>0</v>
      </c>
      <c r="I57" s="80">
        <f>H57/'Asset Summary'!H57</f>
        <v>0</v>
      </c>
      <c r="J57" s="77">
        <v>0</v>
      </c>
      <c r="K57" s="198">
        <v>0</v>
      </c>
      <c r="L57" s="80">
        <f>K57/'Asset Summary'!K57</f>
        <v>0</v>
      </c>
      <c r="M57" s="77">
        <v>0</v>
      </c>
      <c r="N57" s="181">
        <f t="shared" si="24"/>
        <v>0</v>
      </c>
      <c r="O57" s="80">
        <f>N57/'Asset Summary'!N57</f>
        <v>0</v>
      </c>
      <c r="P57" s="105">
        <f t="shared" ref="P57:P63" si="25">D57+G57+J57+M57</f>
        <v>0</v>
      </c>
      <c r="R57" s="38"/>
      <c r="S57" s="11"/>
      <c r="T57" s="30"/>
      <c r="U57" s="30"/>
      <c r="V57" s="31"/>
    </row>
    <row r="58" spans="1:22" ht="21" x14ac:dyDescent="0.35">
      <c r="A58" s="42" t="s">
        <v>47</v>
      </c>
      <c r="B58" s="198">
        <v>0</v>
      </c>
      <c r="C58" s="80">
        <f>B58/'Asset Summary'!B58</f>
        <v>0</v>
      </c>
      <c r="D58" s="77">
        <v>0</v>
      </c>
      <c r="E58" s="198">
        <v>0</v>
      </c>
      <c r="F58" s="80">
        <f>E58/'Asset Summary'!E58</f>
        <v>0</v>
      </c>
      <c r="G58" s="77">
        <v>0</v>
      </c>
      <c r="H58" s="198">
        <v>0</v>
      </c>
      <c r="I58" s="80">
        <v>0</v>
      </c>
      <c r="J58" s="77">
        <v>0</v>
      </c>
      <c r="K58" s="198">
        <v>0</v>
      </c>
      <c r="L58" s="80">
        <v>0</v>
      </c>
      <c r="M58" s="77">
        <v>0</v>
      </c>
      <c r="N58" s="181">
        <f t="shared" si="24"/>
        <v>0</v>
      </c>
      <c r="O58" s="80">
        <f>N58/'Asset Summary'!N58</f>
        <v>0</v>
      </c>
      <c r="P58" s="105">
        <f t="shared" si="25"/>
        <v>0</v>
      </c>
      <c r="R58" s="38"/>
      <c r="S58" s="11"/>
      <c r="T58" s="30"/>
      <c r="U58" s="30"/>
      <c r="V58" s="31"/>
    </row>
    <row r="59" spans="1:22" ht="21" x14ac:dyDescent="0.35">
      <c r="A59" s="42" t="s">
        <v>48</v>
      </c>
      <c r="B59" s="198">
        <v>0</v>
      </c>
      <c r="C59" s="80">
        <f>B59/'Asset Summary'!B59</f>
        <v>0</v>
      </c>
      <c r="D59" s="77">
        <v>0</v>
      </c>
      <c r="E59" s="198">
        <v>0</v>
      </c>
      <c r="F59" s="80">
        <f>E59/'Asset Summary'!E59</f>
        <v>0</v>
      </c>
      <c r="G59" s="77">
        <v>0</v>
      </c>
      <c r="H59" s="198">
        <v>0</v>
      </c>
      <c r="I59" s="80">
        <v>0</v>
      </c>
      <c r="J59" s="77">
        <v>0</v>
      </c>
      <c r="K59" s="198">
        <v>0</v>
      </c>
      <c r="L59" s="80">
        <v>0</v>
      </c>
      <c r="M59" s="77">
        <v>0</v>
      </c>
      <c r="N59" s="181">
        <f t="shared" si="24"/>
        <v>0</v>
      </c>
      <c r="O59" s="80">
        <f>N59/'Asset Summary'!N59</f>
        <v>0</v>
      </c>
      <c r="P59" s="105">
        <f t="shared" si="25"/>
        <v>0</v>
      </c>
      <c r="R59" s="38"/>
      <c r="S59" s="11"/>
      <c r="T59" s="30"/>
      <c r="U59" s="30"/>
      <c r="V59" s="31"/>
    </row>
    <row r="60" spans="1:22" ht="21" x14ac:dyDescent="0.35">
      <c r="A60" s="42" t="s">
        <v>49</v>
      </c>
      <c r="B60" s="198">
        <v>0</v>
      </c>
      <c r="C60" s="80">
        <f>B60/'Asset Summary'!B60</f>
        <v>0</v>
      </c>
      <c r="D60" s="77">
        <v>0</v>
      </c>
      <c r="E60" s="198">
        <v>0</v>
      </c>
      <c r="F60" s="80">
        <f>E60/'Asset Summary'!E60</f>
        <v>0</v>
      </c>
      <c r="G60" s="77">
        <v>0</v>
      </c>
      <c r="H60" s="198">
        <v>0</v>
      </c>
      <c r="I60" s="80">
        <v>0</v>
      </c>
      <c r="J60" s="77">
        <v>0</v>
      </c>
      <c r="K60" s="198">
        <v>0</v>
      </c>
      <c r="L60" s="80">
        <v>0</v>
      </c>
      <c r="M60" s="77">
        <v>0</v>
      </c>
      <c r="N60" s="181">
        <f t="shared" si="24"/>
        <v>0</v>
      </c>
      <c r="O60" s="80">
        <f>N60/'Asset Summary'!N60</f>
        <v>0</v>
      </c>
      <c r="P60" s="105">
        <f t="shared" si="25"/>
        <v>0</v>
      </c>
      <c r="R60" s="23"/>
      <c r="S60" s="23"/>
      <c r="T60" s="23"/>
      <c r="U60" s="23"/>
      <c r="V60" s="23"/>
    </row>
    <row r="61" spans="1:22" ht="21" x14ac:dyDescent="0.35">
      <c r="A61" s="42" t="s">
        <v>50</v>
      </c>
      <c r="B61" s="198">
        <v>0</v>
      </c>
      <c r="C61" s="80">
        <f>B61/'Asset Summary'!B61</f>
        <v>0</v>
      </c>
      <c r="D61" s="77">
        <v>0</v>
      </c>
      <c r="E61" s="198">
        <v>0</v>
      </c>
      <c r="F61" s="80">
        <f>E61/'Asset Summary'!E61</f>
        <v>0</v>
      </c>
      <c r="G61" s="77">
        <v>0</v>
      </c>
      <c r="H61" s="198">
        <v>0</v>
      </c>
      <c r="I61" s="80">
        <f>H61/'Asset Summary'!H61</f>
        <v>0</v>
      </c>
      <c r="J61" s="77">
        <v>0</v>
      </c>
      <c r="K61" s="198">
        <v>0</v>
      </c>
      <c r="L61" s="80">
        <f>K61/'Asset Summary'!K61</f>
        <v>0</v>
      </c>
      <c r="M61" s="77">
        <v>0</v>
      </c>
      <c r="N61" s="182">
        <f t="shared" si="24"/>
        <v>0</v>
      </c>
      <c r="O61" s="80">
        <f>N61/'Asset Summary'!N61</f>
        <v>0</v>
      </c>
      <c r="P61" s="105">
        <f t="shared" si="25"/>
        <v>0</v>
      </c>
      <c r="R61" s="23"/>
      <c r="S61" s="11"/>
      <c r="T61" s="30"/>
      <c r="U61" s="32"/>
      <c r="V61" s="31"/>
    </row>
    <row r="62" spans="1:22" ht="21" x14ac:dyDescent="0.35">
      <c r="A62" s="42" t="s">
        <v>51</v>
      </c>
      <c r="B62" s="198">
        <v>0</v>
      </c>
      <c r="C62" s="80">
        <f>B62/'Asset Summary'!B62</f>
        <v>0</v>
      </c>
      <c r="D62" s="77">
        <v>0</v>
      </c>
      <c r="E62" s="198">
        <v>0</v>
      </c>
      <c r="F62" s="80" t="e">
        <f>E62/'Asset Summary'!E62</f>
        <v>#DIV/0!</v>
      </c>
      <c r="G62" s="77">
        <v>0</v>
      </c>
      <c r="H62" s="198">
        <v>0</v>
      </c>
      <c r="I62" s="80">
        <f>H62/'Asset Summary'!H62</f>
        <v>0</v>
      </c>
      <c r="J62" s="77">
        <v>0</v>
      </c>
      <c r="K62" s="198">
        <v>0</v>
      </c>
      <c r="L62" s="80">
        <v>0</v>
      </c>
      <c r="M62" s="77">
        <v>0</v>
      </c>
      <c r="N62" s="182">
        <f t="shared" si="24"/>
        <v>0</v>
      </c>
      <c r="O62" s="80">
        <f>N62/'Asset Summary'!N62</f>
        <v>0</v>
      </c>
      <c r="P62" s="105">
        <f t="shared" si="25"/>
        <v>0</v>
      </c>
      <c r="R62" s="23"/>
      <c r="S62" s="11"/>
      <c r="T62" s="30"/>
      <c r="U62" s="30"/>
      <c r="V62" s="31"/>
    </row>
    <row r="63" spans="1:22" ht="21" x14ac:dyDescent="0.35">
      <c r="A63" s="42" t="s">
        <v>52</v>
      </c>
      <c r="B63" s="199">
        <v>0</v>
      </c>
      <c r="C63" s="80">
        <f>B63/'Asset Summary'!B63</f>
        <v>0</v>
      </c>
      <c r="D63" s="170">
        <v>0</v>
      </c>
      <c r="E63" s="199">
        <v>0</v>
      </c>
      <c r="F63" s="80">
        <f>E63/'Asset Summary'!E63</f>
        <v>0</v>
      </c>
      <c r="G63" s="170">
        <v>0</v>
      </c>
      <c r="H63" s="199">
        <v>0</v>
      </c>
      <c r="I63" s="80">
        <f>H63/'Asset Summary'!H63</f>
        <v>0</v>
      </c>
      <c r="J63" s="170">
        <v>0</v>
      </c>
      <c r="K63" s="199">
        <v>0</v>
      </c>
      <c r="L63" s="80">
        <v>0</v>
      </c>
      <c r="M63" s="170">
        <v>0</v>
      </c>
      <c r="N63" s="182">
        <f t="shared" si="24"/>
        <v>0</v>
      </c>
      <c r="O63" s="80">
        <f>N63/'Asset Summary'!N63</f>
        <v>0</v>
      </c>
      <c r="P63" s="105">
        <f t="shared" si="25"/>
        <v>0</v>
      </c>
      <c r="R63" s="23"/>
      <c r="S63" s="11"/>
      <c r="T63" s="30"/>
      <c r="U63" s="30"/>
      <c r="V63" s="31"/>
    </row>
    <row r="64" spans="1:22" ht="21.75" thickBot="1" x14ac:dyDescent="0.4">
      <c r="A64" s="48" t="s">
        <v>15</v>
      </c>
      <c r="B64" s="197">
        <f t="shared" ref="B64:P64" si="26">SUM(B56:B63)</f>
        <v>0</v>
      </c>
      <c r="C64" s="152">
        <f>B64/'Asset Summary'!B64</f>
        <v>0</v>
      </c>
      <c r="D64" s="171">
        <f t="shared" si="26"/>
        <v>0</v>
      </c>
      <c r="E64" s="200">
        <f t="shared" si="26"/>
        <v>0</v>
      </c>
      <c r="F64" s="152">
        <f>E64/'Asset Summary'!E64</f>
        <v>0</v>
      </c>
      <c r="G64" s="79">
        <f t="shared" si="26"/>
        <v>0</v>
      </c>
      <c r="H64" s="200">
        <f t="shared" si="26"/>
        <v>0</v>
      </c>
      <c r="I64" s="152">
        <f>H64/'Asset Summary'!H64</f>
        <v>0</v>
      </c>
      <c r="J64" s="79">
        <f t="shared" si="26"/>
        <v>0</v>
      </c>
      <c r="K64" s="200">
        <f t="shared" si="26"/>
        <v>0</v>
      </c>
      <c r="L64" s="152">
        <f>K64/'Asset Summary'!K64</f>
        <v>0</v>
      </c>
      <c r="M64" s="171">
        <f t="shared" si="26"/>
        <v>0</v>
      </c>
      <c r="N64" s="200">
        <f t="shared" si="26"/>
        <v>0</v>
      </c>
      <c r="O64" s="144">
        <f>N64/'Asset Summary'!N64</f>
        <v>0</v>
      </c>
      <c r="P64" s="172">
        <f t="shared" si="26"/>
        <v>0</v>
      </c>
      <c r="R64" s="23"/>
      <c r="S64" s="23"/>
      <c r="T64" s="23"/>
      <c r="U64" s="23"/>
      <c r="V64" s="23"/>
    </row>
    <row r="65" spans="1:16" s="23" customFormat="1" ht="21" x14ac:dyDescent="0.35">
      <c r="A65" s="7"/>
      <c r="B65" s="30"/>
      <c r="C65" s="11"/>
      <c r="D65" s="30"/>
      <c r="E65" s="30"/>
      <c r="F65" s="11"/>
      <c r="G65" s="30"/>
      <c r="H65" s="30"/>
      <c r="I65" s="11"/>
      <c r="J65" s="30"/>
      <c r="K65" s="30"/>
      <c r="L65" s="11"/>
      <c r="M65" s="30"/>
      <c r="N65" s="30"/>
      <c r="O65" s="11"/>
      <c r="P65" s="30"/>
    </row>
    <row r="66" spans="1:16" ht="20.25" customHeight="1" x14ac:dyDescent="0.25">
      <c r="A66" s="28"/>
      <c r="H66" s="39"/>
      <c r="J66" s="39"/>
      <c r="K66" s="3"/>
      <c r="L66" s="3"/>
      <c r="M66" s="3"/>
      <c r="N66" s="3"/>
    </row>
    <row r="67" spans="1:16" ht="27" thickBot="1" x14ac:dyDescent="0.45">
      <c r="A67" s="60" t="s">
        <v>54</v>
      </c>
      <c r="D67" s="23"/>
    </row>
    <row r="68" spans="1:16" x14ac:dyDescent="0.25">
      <c r="A68" s="45"/>
      <c r="B68" s="46" t="s">
        <v>41</v>
      </c>
      <c r="C68" s="270" t="s">
        <v>42</v>
      </c>
      <c r="D68" s="243"/>
      <c r="I68" s="177"/>
      <c r="J68" s="177"/>
      <c r="K68" s="177"/>
      <c r="L68" s="177"/>
      <c r="M68" s="177"/>
      <c r="N68" s="177"/>
      <c r="O68" s="177"/>
    </row>
    <row r="69" spans="1:16" ht="15.75" x14ac:dyDescent="0.25">
      <c r="A69" s="47" t="s">
        <v>53</v>
      </c>
      <c r="B69" s="44" t="s">
        <v>9</v>
      </c>
      <c r="C69" s="271" t="s">
        <v>43</v>
      </c>
      <c r="D69" s="243"/>
      <c r="E69" s="177"/>
      <c r="F69" s="242"/>
      <c r="G69" s="243"/>
      <c r="I69" s="175"/>
      <c r="J69" s="176"/>
      <c r="K69" s="176"/>
      <c r="L69" s="176"/>
      <c r="M69" s="176"/>
      <c r="N69" s="176"/>
      <c r="O69" s="176"/>
    </row>
    <row r="70" spans="1:16" ht="21" x14ac:dyDescent="0.35">
      <c r="A70" s="41" t="s">
        <v>45</v>
      </c>
      <c r="B70" s="213">
        <v>589.68514243513346</v>
      </c>
      <c r="C70" s="272">
        <f>B70/'Asset Summary'!B70</f>
        <v>1.4095133524971519E-2</v>
      </c>
      <c r="D70" s="30"/>
      <c r="E70" s="176"/>
      <c r="F70" s="241"/>
      <c r="I70" s="175"/>
      <c r="J70" s="176"/>
      <c r="K70" s="176"/>
      <c r="L70" s="176"/>
      <c r="M70" s="176"/>
      <c r="N70" s="176"/>
      <c r="O70" s="176"/>
    </row>
    <row r="71" spans="1:16" ht="21" x14ac:dyDescent="0.35">
      <c r="A71" s="42" t="s">
        <v>46</v>
      </c>
      <c r="B71" s="213">
        <v>2143.6763340234756</v>
      </c>
      <c r="C71" s="272">
        <f>B71/'Asset Summary'!B71</f>
        <v>3.0461578464892433E-2</v>
      </c>
      <c r="D71" s="182"/>
      <c r="E71" s="176"/>
      <c r="F71" s="244"/>
      <c r="I71" s="175"/>
      <c r="J71" s="176"/>
      <c r="K71" s="176"/>
      <c r="L71" s="176"/>
      <c r="M71" s="176"/>
      <c r="N71" s="176"/>
      <c r="O71" s="176"/>
    </row>
    <row r="72" spans="1:16" ht="21" x14ac:dyDescent="0.35">
      <c r="A72" s="42" t="s">
        <v>47</v>
      </c>
      <c r="B72" s="195">
        <v>0</v>
      </c>
      <c r="C72" s="272">
        <f>B72/'Asset Summary'!B72</f>
        <v>0</v>
      </c>
      <c r="D72" s="182"/>
      <c r="E72" s="176"/>
      <c r="F72" s="241"/>
      <c r="I72" s="175"/>
      <c r="J72" s="176"/>
      <c r="K72" s="176"/>
      <c r="L72" s="176"/>
      <c r="M72" s="176"/>
      <c r="N72" s="176"/>
      <c r="O72" s="176"/>
    </row>
    <row r="73" spans="1:16" ht="21" x14ac:dyDescent="0.35">
      <c r="A73" s="42" t="s">
        <v>48</v>
      </c>
      <c r="B73" s="213">
        <v>1772.3285121917725</v>
      </c>
      <c r="C73" s="272">
        <f>B73/'Asset Summary'!B73</f>
        <v>8.8056615844641167E-2</v>
      </c>
      <c r="D73" s="182"/>
      <c r="E73" s="176"/>
      <c r="F73" s="241"/>
      <c r="I73" s="175"/>
      <c r="J73" s="176"/>
      <c r="K73" s="176"/>
      <c r="L73" s="176"/>
      <c r="M73" s="176"/>
      <c r="N73" s="176"/>
      <c r="O73" s="176"/>
    </row>
    <row r="74" spans="1:16" ht="21" x14ac:dyDescent="0.35">
      <c r="A74" s="42" t="s">
        <v>49</v>
      </c>
      <c r="B74" s="195">
        <v>0</v>
      </c>
      <c r="C74" s="272">
        <f>B74/'Asset Summary'!B74</f>
        <v>0</v>
      </c>
      <c r="D74" s="30"/>
      <c r="E74" s="176"/>
      <c r="F74" s="241"/>
      <c r="I74" s="175"/>
      <c r="J74" s="176"/>
      <c r="K74" s="176"/>
      <c r="L74" s="176"/>
      <c r="M74" s="176"/>
      <c r="N74" s="176"/>
      <c r="O74" s="176"/>
    </row>
    <row r="75" spans="1:16" ht="21" x14ac:dyDescent="0.35">
      <c r="A75" s="42" t="s">
        <v>50</v>
      </c>
      <c r="B75" s="195">
        <v>0</v>
      </c>
      <c r="C75" s="272">
        <f>B75/'Asset Summary'!B75</f>
        <v>0</v>
      </c>
      <c r="D75" s="182"/>
      <c r="E75" s="176"/>
      <c r="F75" s="241"/>
      <c r="I75" s="175"/>
      <c r="J75" s="176"/>
      <c r="K75" s="176"/>
      <c r="L75" s="176"/>
      <c r="M75" s="176"/>
      <c r="N75" s="176"/>
      <c r="O75" s="176"/>
    </row>
    <row r="76" spans="1:16" ht="21" x14ac:dyDescent="0.35">
      <c r="A76" s="42" t="s">
        <v>51</v>
      </c>
      <c r="B76" s="195">
        <v>0</v>
      </c>
      <c r="C76" s="272">
        <f>B76/'Asset Summary'!B76</f>
        <v>0</v>
      </c>
      <c r="D76" s="182"/>
      <c r="E76" s="176"/>
      <c r="F76" s="241"/>
      <c r="I76" s="175"/>
      <c r="J76" s="176"/>
      <c r="K76" s="176"/>
      <c r="L76" s="176"/>
      <c r="M76" s="176"/>
      <c r="N76" s="176"/>
      <c r="O76" s="176"/>
    </row>
    <row r="77" spans="1:16" ht="21" x14ac:dyDescent="0.35">
      <c r="A77" s="42" t="s">
        <v>52</v>
      </c>
      <c r="B77" s="196">
        <v>0</v>
      </c>
      <c r="C77" s="273">
        <f>B77/'Asset Summary'!B77</f>
        <v>0</v>
      </c>
      <c r="D77" s="30"/>
      <c r="E77" s="176"/>
      <c r="F77" s="241"/>
    </row>
    <row r="78" spans="1:16" ht="21.75" thickBot="1" x14ac:dyDescent="0.4">
      <c r="A78" s="48" t="s">
        <v>15</v>
      </c>
      <c r="B78" s="197">
        <f>SUM(B70:B77)</f>
        <v>4505.6899886503816</v>
      </c>
      <c r="C78" s="274">
        <f>B78/'Asset Summary'!B78</f>
        <v>1.7581276532340696E-2</v>
      </c>
      <c r="D78" s="275"/>
    </row>
    <row r="79" spans="1:16" ht="15.75" customHeight="1" x14ac:dyDescent="0.25">
      <c r="B79" s="2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79"/>
  <sheetViews>
    <sheetView zoomScale="70" zoomScaleNormal="70" workbookViewId="0">
      <pane xSplit="1" topLeftCell="B1" activePane="topRight" state="frozen"/>
      <selection activeCell="A22" sqref="A22"/>
      <selection pane="topRight" activeCell="A2" sqref="A2"/>
    </sheetView>
  </sheetViews>
  <sheetFormatPr defaultColWidth="9.140625" defaultRowHeight="15" x14ac:dyDescent="0.25"/>
  <cols>
    <col min="1" max="1" width="61" style="2" customWidth="1"/>
    <col min="2" max="2" width="26.28515625" style="2" customWidth="1"/>
    <col min="3" max="3" width="25.85546875" style="2" customWidth="1"/>
    <col min="4" max="4" width="26.5703125" style="2" customWidth="1"/>
    <col min="5" max="5" width="26.140625" style="2" customWidth="1"/>
    <col min="6" max="6" width="26.42578125" style="2" customWidth="1"/>
    <col min="7" max="7" width="28.42578125" style="2" customWidth="1"/>
    <col min="8" max="8" width="27.28515625" style="2" customWidth="1"/>
    <col min="9" max="9" width="27.7109375" style="2" customWidth="1"/>
    <col min="10" max="10" width="28.28515625" style="2" customWidth="1"/>
    <col min="11" max="11" width="25.5703125" style="2" customWidth="1"/>
    <col min="12" max="12" width="20.28515625" style="2" customWidth="1"/>
    <col min="13" max="13" width="26.42578125" style="2" customWidth="1"/>
    <col min="14" max="14" width="22.28515625" style="2" customWidth="1"/>
    <col min="15" max="15" width="24.85546875" style="2" customWidth="1"/>
    <col min="16" max="17" width="30.28515625" style="2" customWidth="1"/>
    <col min="18" max="18" width="22.140625" style="2" customWidth="1"/>
    <col min="19" max="19" width="23.28515625" style="2" customWidth="1"/>
    <col min="20" max="20" width="28.28515625" style="2" customWidth="1"/>
    <col min="21" max="21" width="25" style="2" customWidth="1"/>
    <col min="22" max="22" width="20.28515625" style="2" bestFit="1" customWidth="1"/>
    <col min="23" max="23" width="24" style="2" customWidth="1"/>
    <col min="24" max="24" width="25.5703125" style="2" customWidth="1"/>
    <col min="25" max="25" width="25.85546875" style="2" customWidth="1"/>
    <col min="26" max="26" width="20.28515625" style="2" bestFit="1" customWidth="1"/>
    <col min="27" max="27" width="30" style="2" customWidth="1"/>
    <col min="28" max="28" width="26" style="2" bestFit="1" customWidth="1"/>
    <col min="29" max="29" width="15.7109375" style="2" bestFit="1" customWidth="1"/>
    <col min="30" max="30" width="17.5703125" style="2" customWidth="1"/>
    <col min="31" max="31" width="24" style="2" bestFit="1" customWidth="1"/>
    <col min="32" max="32" width="15" style="2" customWidth="1"/>
    <col min="33" max="33" width="27" style="2" customWidth="1"/>
    <col min="34" max="34" width="25.140625" style="2" customWidth="1"/>
    <col min="35" max="35" width="21.140625" style="2" customWidth="1"/>
    <col min="36" max="36" width="16.5703125" style="2" customWidth="1"/>
    <col min="37" max="37" width="15" style="2" customWidth="1"/>
    <col min="38" max="38" width="19.7109375" style="2" customWidth="1"/>
    <col min="39" max="39" width="18.42578125" style="2" customWidth="1"/>
    <col min="40" max="40" width="19" style="2" customWidth="1"/>
    <col min="41" max="41" width="15.5703125" style="2" customWidth="1"/>
    <col min="42" max="42" width="23.28515625" style="2" bestFit="1" customWidth="1"/>
    <col min="43" max="43" width="21.42578125" style="2" bestFit="1" customWidth="1"/>
    <col min="44" max="44" width="14.140625" style="2" bestFit="1" customWidth="1"/>
    <col min="45" max="45" width="24.85546875" style="2" bestFit="1" customWidth="1"/>
    <col min="46" max="46" width="16.28515625" style="2" customWidth="1"/>
    <col min="47" max="47" width="18.42578125" style="2" customWidth="1"/>
    <col min="48" max="48" width="17.85546875" style="2" customWidth="1"/>
    <col min="49" max="49" width="17.42578125" style="2" customWidth="1"/>
    <col min="50" max="50" width="13.140625" style="2" customWidth="1"/>
    <col min="51" max="51" width="19.42578125" style="2" customWidth="1"/>
    <col min="52" max="52" width="14.42578125" style="2" bestFit="1" customWidth="1"/>
    <col min="53" max="53" width="15.140625" style="2" customWidth="1"/>
    <col min="54" max="54" width="18.85546875" style="2" customWidth="1"/>
    <col min="55" max="55" width="22.42578125" style="2" bestFit="1" customWidth="1"/>
    <col min="56" max="16384" width="9.140625" style="2"/>
  </cols>
  <sheetData>
    <row r="1" spans="1:30" ht="33.75" x14ac:dyDescent="0.5">
      <c r="A1" s="201" t="s">
        <v>63</v>
      </c>
    </row>
    <row r="2" spans="1:30" ht="33.75" x14ac:dyDescent="0.5">
      <c r="A2" s="1"/>
    </row>
    <row r="3" spans="1:30" ht="27" thickBot="1" x14ac:dyDescent="0.45">
      <c r="A3" s="60" t="s">
        <v>0</v>
      </c>
      <c r="C3" s="3"/>
      <c r="E3" s="3"/>
      <c r="F3" s="3"/>
      <c r="N3" s="3"/>
      <c r="O3" s="3"/>
      <c r="P3" s="3"/>
      <c r="Q3" s="3"/>
      <c r="R3" s="3"/>
      <c r="S3" s="3"/>
      <c r="T3" s="3"/>
      <c r="U3" s="3"/>
      <c r="V3" s="3"/>
      <c r="W3" s="3"/>
      <c r="AB3" s="4"/>
      <c r="AC3" s="4"/>
      <c r="AD3" s="4"/>
    </row>
    <row r="4" spans="1:30" x14ac:dyDescent="0.25">
      <c r="A4" s="53"/>
      <c r="B4" s="108" t="s">
        <v>1</v>
      </c>
      <c r="C4" s="108"/>
      <c r="D4" s="110"/>
      <c r="E4" s="57" t="s">
        <v>2</v>
      </c>
      <c r="F4" s="112"/>
      <c r="G4" s="117"/>
      <c r="H4" s="40" t="s">
        <v>3</v>
      </c>
      <c r="I4" s="122"/>
      <c r="J4" s="125"/>
      <c r="K4" s="59" t="s">
        <v>4</v>
      </c>
      <c r="L4" s="97"/>
      <c r="M4" s="130"/>
    </row>
    <row r="5" spans="1:30" x14ac:dyDescent="0.25">
      <c r="A5" s="54"/>
      <c r="B5" s="109" t="s">
        <v>5</v>
      </c>
      <c r="C5" s="109" t="s">
        <v>5</v>
      </c>
      <c r="D5" s="111" t="s">
        <v>5</v>
      </c>
      <c r="E5" s="58" t="s">
        <v>2</v>
      </c>
      <c r="F5" s="113" t="s">
        <v>2</v>
      </c>
      <c r="G5" s="118" t="s">
        <v>2</v>
      </c>
      <c r="H5" s="5" t="s">
        <v>6</v>
      </c>
      <c r="I5" s="123" t="s">
        <v>6</v>
      </c>
      <c r="J5" s="126" t="s">
        <v>6</v>
      </c>
      <c r="K5" s="50" t="s">
        <v>7</v>
      </c>
      <c r="L5" s="99" t="s">
        <v>8</v>
      </c>
      <c r="M5" s="103" t="s">
        <v>7</v>
      </c>
    </row>
    <row r="6" spans="1:30" x14ac:dyDescent="0.25">
      <c r="A6" s="54"/>
      <c r="B6" s="109" t="s">
        <v>9</v>
      </c>
      <c r="C6" s="109" t="s">
        <v>10</v>
      </c>
      <c r="D6" s="111" t="s">
        <v>11</v>
      </c>
      <c r="E6" s="56" t="s">
        <v>9</v>
      </c>
      <c r="F6" s="114" t="s">
        <v>12</v>
      </c>
      <c r="G6" s="119" t="s">
        <v>11</v>
      </c>
      <c r="H6" s="6" t="s">
        <v>9</v>
      </c>
      <c r="I6" s="124" t="s">
        <v>12</v>
      </c>
      <c r="J6" s="127" t="s">
        <v>11</v>
      </c>
      <c r="K6" s="50" t="s">
        <v>9</v>
      </c>
      <c r="L6" s="99" t="s">
        <v>12</v>
      </c>
      <c r="M6" s="104" t="s">
        <v>11</v>
      </c>
    </row>
    <row r="7" spans="1:30" ht="15.75" x14ac:dyDescent="0.25">
      <c r="A7" s="55" t="s">
        <v>53</v>
      </c>
      <c r="B7" s="109"/>
      <c r="C7" s="109" t="s">
        <v>13</v>
      </c>
      <c r="D7" s="111" t="s">
        <v>14</v>
      </c>
      <c r="E7" s="56"/>
      <c r="F7" s="114" t="s">
        <v>13</v>
      </c>
      <c r="G7" s="119" t="s">
        <v>14</v>
      </c>
      <c r="H7" s="6"/>
      <c r="I7" s="124" t="s">
        <v>13</v>
      </c>
      <c r="J7" s="127" t="s">
        <v>14</v>
      </c>
      <c r="K7" s="50"/>
      <c r="L7" s="99" t="s">
        <v>13</v>
      </c>
      <c r="M7" s="103" t="s">
        <v>14</v>
      </c>
    </row>
    <row r="8" spans="1:30" ht="21" x14ac:dyDescent="0.35">
      <c r="A8" s="41" t="s">
        <v>45</v>
      </c>
      <c r="B8" s="219">
        <v>11</v>
      </c>
      <c r="C8" s="81">
        <f>B8/'Asset Summary'!B8</f>
        <v>4.3368553855858695E-4</v>
      </c>
      <c r="D8" s="221">
        <v>1028735.1159999999</v>
      </c>
      <c r="E8" s="219">
        <v>3</v>
      </c>
      <c r="F8" s="115">
        <f>E8/'Asset Summary'!E8</f>
        <v>5.1046452271567128E-4</v>
      </c>
      <c r="G8" s="221">
        <v>274959.22499999998</v>
      </c>
      <c r="H8" s="181">
        <v>0</v>
      </c>
      <c r="I8" s="81">
        <f>H8/'Asset Summary'!H8</f>
        <v>0</v>
      </c>
      <c r="J8" s="77">
        <v>0</v>
      </c>
      <c r="K8" s="182">
        <f>B8+E8+H8</f>
        <v>14</v>
      </c>
      <c r="L8" s="128">
        <f>K8/'Asset Summary'!K8</f>
        <v>4.4226820407518557E-4</v>
      </c>
      <c r="M8" s="105">
        <f>D8+G8+J8</f>
        <v>1303694.341</v>
      </c>
    </row>
    <row r="9" spans="1:30" ht="21" x14ac:dyDescent="0.35">
      <c r="A9" s="42" t="s">
        <v>46</v>
      </c>
      <c r="B9" s="219">
        <v>3</v>
      </c>
      <c r="C9" s="81">
        <f>B9/'Asset Summary'!B9</f>
        <v>1.2761613067891782E-4</v>
      </c>
      <c r="D9" s="221">
        <v>839079</v>
      </c>
      <c r="E9" s="180">
        <v>0</v>
      </c>
      <c r="F9" s="115">
        <f>E9/'Asset Summary'!E9</f>
        <v>0</v>
      </c>
      <c r="G9" s="120">
        <v>0</v>
      </c>
      <c r="H9" s="181">
        <v>0</v>
      </c>
      <c r="I9" s="81">
        <f>H9/'Asset Summary'!H9</f>
        <v>0</v>
      </c>
      <c r="J9" s="77">
        <v>0</v>
      </c>
      <c r="K9" s="182">
        <f t="shared" ref="K9:K15" si="0">B9+E9+H9</f>
        <v>3</v>
      </c>
      <c r="L9" s="128">
        <f>K9/'Asset Summary'!K9</f>
        <v>1.1911852293031566E-4</v>
      </c>
      <c r="M9" s="105">
        <f t="shared" ref="M9:M15" si="1">D9+G9+J9</f>
        <v>839079</v>
      </c>
    </row>
    <row r="10" spans="1:30" ht="21" x14ac:dyDescent="0.35">
      <c r="A10" s="42" t="s">
        <v>47</v>
      </c>
      <c r="B10" s="179">
        <v>0</v>
      </c>
      <c r="C10" s="81">
        <f>B10/'Asset Summary'!B10</f>
        <v>0</v>
      </c>
      <c r="D10" s="77">
        <v>0</v>
      </c>
      <c r="E10" s="180">
        <v>0</v>
      </c>
      <c r="F10" s="115">
        <f>E10/'Asset Summary'!E10</f>
        <v>0</v>
      </c>
      <c r="G10" s="120">
        <v>0</v>
      </c>
      <c r="H10" s="181">
        <v>0</v>
      </c>
      <c r="I10" s="81">
        <f>H10/'Asset Summary'!H10</f>
        <v>0</v>
      </c>
      <c r="J10" s="77">
        <v>0</v>
      </c>
      <c r="K10" s="182">
        <f t="shared" si="0"/>
        <v>0</v>
      </c>
      <c r="L10" s="128">
        <f>K10/'Asset Summary'!K10</f>
        <v>0</v>
      </c>
      <c r="M10" s="105">
        <f t="shared" si="1"/>
        <v>0</v>
      </c>
    </row>
    <row r="11" spans="1:30" ht="21" x14ac:dyDescent="0.35">
      <c r="A11" s="42" t="s">
        <v>48</v>
      </c>
      <c r="B11" s="219">
        <v>12</v>
      </c>
      <c r="C11" s="81">
        <f>B11/'Asset Summary'!B11</f>
        <v>1.1434016198189614E-3</v>
      </c>
      <c r="D11" s="221">
        <v>1768755.574</v>
      </c>
      <c r="E11" s="219">
        <v>1</v>
      </c>
      <c r="F11" s="115">
        <f>E11/'Asset Summary'!E11</f>
        <v>1.3422818791946308E-3</v>
      </c>
      <c r="G11" s="221">
        <v>254866</v>
      </c>
      <c r="H11" s="181">
        <v>0</v>
      </c>
      <c r="I11" s="81">
        <f>H11/'Asset Summary'!H11</f>
        <v>0</v>
      </c>
      <c r="J11" s="77">
        <v>0</v>
      </c>
      <c r="K11" s="182">
        <f t="shared" si="0"/>
        <v>13</v>
      </c>
      <c r="L11" s="128">
        <f>K11/'Asset Summary'!K11</f>
        <v>1.1491204808627242E-3</v>
      </c>
      <c r="M11" s="105">
        <f t="shared" si="1"/>
        <v>2023621.574</v>
      </c>
    </row>
    <row r="12" spans="1:30" ht="21" x14ac:dyDescent="0.35">
      <c r="A12" s="42" t="s">
        <v>49</v>
      </c>
      <c r="B12" s="179">
        <v>0</v>
      </c>
      <c r="C12" s="81">
        <f>B12/'Asset Summary'!B12</f>
        <v>0</v>
      </c>
      <c r="D12" s="77">
        <v>0</v>
      </c>
      <c r="E12" s="180">
        <v>0</v>
      </c>
      <c r="F12" s="115">
        <f>E12/'Asset Summary'!E12</f>
        <v>0</v>
      </c>
      <c r="G12" s="120">
        <v>0</v>
      </c>
      <c r="H12" s="181">
        <v>0</v>
      </c>
      <c r="I12" s="81">
        <f>H12/'Asset Summary'!H12</f>
        <v>0</v>
      </c>
      <c r="J12" s="77">
        <v>0</v>
      </c>
      <c r="K12" s="182">
        <f t="shared" si="0"/>
        <v>0</v>
      </c>
      <c r="L12" s="128">
        <f>K12/'Asset Summary'!K12</f>
        <v>0</v>
      </c>
      <c r="M12" s="105">
        <f t="shared" si="1"/>
        <v>0</v>
      </c>
    </row>
    <row r="13" spans="1:30" ht="21" x14ac:dyDescent="0.35">
      <c r="A13" s="42" t="s">
        <v>50</v>
      </c>
      <c r="B13" s="179">
        <v>0</v>
      </c>
      <c r="C13" s="81">
        <f>B13/'Asset Summary'!B13</f>
        <v>0</v>
      </c>
      <c r="D13" s="77">
        <v>0</v>
      </c>
      <c r="E13" s="180">
        <v>0</v>
      </c>
      <c r="F13" s="115">
        <f>E13/'Asset Summary'!E13</f>
        <v>0</v>
      </c>
      <c r="G13" s="120">
        <v>0</v>
      </c>
      <c r="H13" s="181">
        <v>0</v>
      </c>
      <c r="I13" s="81">
        <f>H13/'Asset Summary'!H13</f>
        <v>0</v>
      </c>
      <c r="J13" s="77">
        <v>0</v>
      </c>
      <c r="K13" s="182">
        <f t="shared" si="0"/>
        <v>0</v>
      </c>
      <c r="L13" s="128">
        <f>K13/'Asset Summary'!K13</f>
        <v>0</v>
      </c>
      <c r="M13" s="105">
        <f t="shared" si="1"/>
        <v>0</v>
      </c>
    </row>
    <row r="14" spans="1:30" ht="21" x14ac:dyDescent="0.35">
      <c r="A14" s="42" t="s">
        <v>51</v>
      </c>
      <c r="B14" s="179">
        <v>0</v>
      </c>
      <c r="C14" s="81">
        <f>B14/'Asset Summary'!B14</f>
        <v>0</v>
      </c>
      <c r="D14" s="77">
        <v>0</v>
      </c>
      <c r="E14" s="180">
        <v>0</v>
      </c>
      <c r="F14" s="115">
        <f>E14/'Asset Summary'!E14</f>
        <v>0</v>
      </c>
      <c r="G14" s="120">
        <v>0</v>
      </c>
      <c r="H14" s="181">
        <v>0</v>
      </c>
      <c r="I14" s="81">
        <f>H14/'Asset Summary'!H14</f>
        <v>0</v>
      </c>
      <c r="J14" s="77">
        <v>0</v>
      </c>
      <c r="K14" s="182">
        <f t="shared" si="0"/>
        <v>0</v>
      </c>
      <c r="L14" s="128">
        <f>K14/'Asset Summary'!K14</f>
        <v>0</v>
      </c>
      <c r="M14" s="105">
        <f t="shared" si="1"/>
        <v>0</v>
      </c>
    </row>
    <row r="15" spans="1:30" ht="21" x14ac:dyDescent="0.35">
      <c r="A15" s="42" t="s">
        <v>52</v>
      </c>
      <c r="B15" s="219">
        <v>1</v>
      </c>
      <c r="C15" s="81">
        <f>B15/'Asset Summary'!B15</f>
        <v>6.4362489541095451E-5</v>
      </c>
      <c r="D15" s="224">
        <v>261157</v>
      </c>
      <c r="E15" s="180">
        <v>0</v>
      </c>
      <c r="F15" s="115">
        <f>E15/'Asset Summary'!E15</f>
        <v>0</v>
      </c>
      <c r="G15" s="222">
        <v>0</v>
      </c>
      <c r="H15" s="181">
        <v>0</v>
      </c>
      <c r="I15" s="81">
        <f>H15/'Asset Summary'!H15</f>
        <v>0</v>
      </c>
      <c r="J15" s="77">
        <v>0</v>
      </c>
      <c r="K15" s="183">
        <f t="shared" si="0"/>
        <v>1</v>
      </c>
      <c r="L15" s="128">
        <f>K15/'Asset Summary'!K15</f>
        <v>5.8633831720902964E-5</v>
      </c>
      <c r="M15" s="105">
        <f t="shared" si="1"/>
        <v>261157</v>
      </c>
      <c r="Q15" s="12"/>
    </row>
    <row r="16" spans="1:30" ht="21.75" thickBot="1" x14ac:dyDescent="0.4">
      <c r="A16" s="43" t="s">
        <v>15</v>
      </c>
      <c r="B16" s="185">
        <f>SUM(B8:B15)</f>
        <v>27</v>
      </c>
      <c r="C16" s="82">
        <f>B16/'Asset Summary'!B16</f>
        <v>2.4780190532131647E-4</v>
      </c>
      <c r="D16" s="79">
        <f>SUM(D8:D15)</f>
        <v>3897726.69</v>
      </c>
      <c r="E16" s="186">
        <f t="shared" ref="E16:J16" si="2">SUM(E8:E15)</f>
        <v>4</v>
      </c>
      <c r="F16" s="116">
        <f>E16/'Asset Summary'!E16</f>
        <v>3.1301353783551138E-4</v>
      </c>
      <c r="G16" s="121">
        <f t="shared" si="2"/>
        <v>529825.22499999998</v>
      </c>
      <c r="H16" s="186">
        <f t="shared" si="2"/>
        <v>0</v>
      </c>
      <c r="I16" s="116">
        <f>H16/'Asset Summary'!H16</f>
        <v>0</v>
      </c>
      <c r="J16" s="121">
        <f t="shared" si="2"/>
        <v>0</v>
      </c>
      <c r="K16" s="187">
        <f>SUM(K8:K15)</f>
        <v>31</v>
      </c>
      <c r="L16" s="129">
        <f>K16/'Asset Summary'!K16</f>
        <v>2.5061846168771321E-4</v>
      </c>
      <c r="M16" s="131">
        <f>SUM(M8:M15)</f>
        <v>4427551.915</v>
      </c>
      <c r="O16" s="12"/>
      <c r="R16" s="13"/>
    </row>
    <row r="17" spans="1:31" ht="21" x14ac:dyDescent="0.35">
      <c r="A17" s="7"/>
      <c r="B17" s="9"/>
      <c r="C17" s="14"/>
      <c r="D17" s="9"/>
      <c r="E17" s="8"/>
      <c r="F17" s="15"/>
      <c r="G17" s="8"/>
      <c r="H17" s="8"/>
      <c r="I17" s="15"/>
      <c r="J17" s="8"/>
      <c r="K17" s="8"/>
      <c r="L17" s="8"/>
      <c r="M17" s="8"/>
      <c r="N17" s="16"/>
      <c r="O17" s="17"/>
      <c r="P17" s="18"/>
    </row>
    <row r="18" spans="1:31" ht="21" x14ac:dyDescent="0.35">
      <c r="A18" s="24"/>
      <c r="B18" s="9"/>
      <c r="C18" s="14"/>
      <c r="D18" s="9"/>
      <c r="E18" s="8"/>
      <c r="F18" s="15"/>
      <c r="G18" s="8"/>
      <c r="H18" s="8"/>
      <c r="I18" s="15"/>
      <c r="J18" s="8"/>
      <c r="K18" s="16"/>
      <c r="L18" s="17"/>
      <c r="M18" s="18"/>
      <c r="N18" s="21"/>
      <c r="O18" s="21"/>
      <c r="P18" s="25"/>
      <c r="Q18" s="12"/>
      <c r="R18" s="21"/>
      <c r="S18" s="21"/>
      <c r="T18" s="22"/>
      <c r="U18" s="22"/>
      <c r="V18" s="22"/>
      <c r="W18" s="22"/>
      <c r="X18" s="23"/>
      <c r="Y18" s="23"/>
    </row>
    <row r="19" spans="1:31" ht="27" thickBot="1" x14ac:dyDescent="0.45">
      <c r="A19" s="60" t="s">
        <v>16</v>
      </c>
      <c r="Q19" s="12"/>
    </row>
    <row r="20" spans="1:31" x14ac:dyDescent="0.25">
      <c r="A20" s="62"/>
      <c r="B20" s="173" t="s">
        <v>1</v>
      </c>
      <c r="C20" s="174"/>
      <c r="D20" s="174"/>
      <c r="E20" s="174"/>
      <c r="F20" s="173"/>
      <c r="G20" s="173"/>
      <c r="H20" s="63" t="s">
        <v>2</v>
      </c>
      <c r="I20" s="63"/>
      <c r="J20" s="63"/>
      <c r="K20" s="63"/>
      <c r="L20" s="63"/>
      <c r="M20" s="91"/>
      <c r="N20" s="64" t="s">
        <v>3</v>
      </c>
      <c r="O20" s="64"/>
      <c r="P20" s="64"/>
      <c r="Q20" s="64"/>
      <c r="R20" s="64"/>
      <c r="S20" s="64"/>
      <c r="T20" s="97" t="s">
        <v>17</v>
      </c>
      <c r="U20" s="97"/>
      <c r="V20" s="97"/>
      <c r="W20" s="97"/>
      <c r="X20" s="101"/>
      <c r="Y20" s="102"/>
    </row>
    <row r="21" spans="1:31" x14ac:dyDescent="0.25">
      <c r="A21" s="65"/>
      <c r="B21" s="163" t="s">
        <v>5</v>
      </c>
      <c r="C21" s="162" t="s">
        <v>5</v>
      </c>
      <c r="D21" s="162" t="s">
        <v>5</v>
      </c>
      <c r="E21" s="162" t="s">
        <v>5</v>
      </c>
      <c r="F21" s="163" t="s">
        <v>5</v>
      </c>
      <c r="G21" s="163" t="s">
        <v>5</v>
      </c>
      <c r="H21" s="52" t="s">
        <v>2</v>
      </c>
      <c r="I21" s="52" t="s">
        <v>2</v>
      </c>
      <c r="J21" s="52" t="s">
        <v>2</v>
      </c>
      <c r="K21" s="52" t="s">
        <v>2</v>
      </c>
      <c r="L21" s="52" t="s">
        <v>2</v>
      </c>
      <c r="M21" s="92" t="s">
        <v>2</v>
      </c>
      <c r="N21" s="94" t="s">
        <v>6</v>
      </c>
      <c r="O21" s="94" t="s">
        <v>6</v>
      </c>
      <c r="P21" s="94" t="s">
        <v>6</v>
      </c>
      <c r="Q21" s="94" t="s">
        <v>6</v>
      </c>
      <c r="R21" s="94" t="s">
        <v>6</v>
      </c>
      <c r="S21" s="94" t="s">
        <v>6</v>
      </c>
      <c r="T21" s="98"/>
      <c r="U21" s="99"/>
      <c r="V21" s="99"/>
      <c r="W21" s="100" t="s">
        <v>7</v>
      </c>
      <c r="X21" s="98"/>
      <c r="Y21" s="103" t="s">
        <v>7</v>
      </c>
    </row>
    <row r="22" spans="1:31" x14ac:dyDescent="0.25">
      <c r="A22" s="65"/>
      <c r="B22" s="163" t="s">
        <v>9</v>
      </c>
      <c r="C22" s="162" t="s">
        <v>10</v>
      </c>
      <c r="D22" s="162" t="s">
        <v>18</v>
      </c>
      <c r="E22" s="162" t="s">
        <v>18</v>
      </c>
      <c r="F22" s="163" t="s">
        <v>57</v>
      </c>
      <c r="G22" s="163" t="s">
        <v>11</v>
      </c>
      <c r="H22" s="52" t="s">
        <v>9</v>
      </c>
      <c r="I22" s="52" t="s">
        <v>10</v>
      </c>
      <c r="J22" s="52" t="s">
        <v>18</v>
      </c>
      <c r="K22" s="52" t="s">
        <v>18</v>
      </c>
      <c r="L22" s="52" t="s">
        <v>19</v>
      </c>
      <c r="M22" s="92" t="s">
        <v>11</v>
      </c>
      <c r="N22" s="94" t="s">
        <v>9</v>
      </c>
      <c r="O22" s="94" t="s">
        <v>10</v>
      </c>
      <c r="P22" s="94" t="s">
        <v>18</v>
      </c>
      <c r="Q22" s="94" t="s">
        <v>18</v>
      </c>
      <c r="R22" s="94" t="s">
        <v>19</v>
      </c>
      <c r="S22" s="94" t="s">
        <v>11</v>
      </c>
      <c r="T22" s="99" t="s">
        <v>9</v>
      </c>
      <c r="U22" s="99" t="s">
        <v>10</v>
      </c>
      <c r="V22" s="99" t="s">
        <v>18</v>
      </c>
      <c r="W22" s="99" t="s">
        <v>18</v>
      </c>
      <c r="X22" s="99" t="s">
        <v>19</v>
      </c>
      <c r="Y22" s="104" t="s">
        <v>11</v>
      </c>
    </row>
    <row r="23" spans="1:31" ht="15.75" x14ac:dyDescent="0.25">
      <c r="A23" s="66" t="s">
        <v>53</v>
      </c>
      <c r="B23" s="163"/>
      <c r="C23" s="162" t="s">
        <v>13</v>
      </c>
      <c r="D23" s="162" t="s">
        <v>20</v>
      </c>
      <c r="E23" s="162" t="s">
        <v>21</v>
      </c>
      <c r="F23" s="163" t="s">
        <v>13</v>
      </c>
      <c r="G23" s="163" t="s">
        <v>14</v>
      </c>
      <c r="H23" s="52"/>
      <c r="I23" s="89" t="s">
        <v>13</v>
      </c>
      <c r="J23" s="89" t="s">
        <v>20</v>
      </c>
      <c r="K23" s="89" t="s">
        <v>21</v>
      </c>
      <c r="L23" s="89" t="s">
        <v>13</v>
      </c>
      <c r="M23" s="93" t="s">
        <v>14</v>
      </c>
      <c r="N23" s="94"/>
      <c r="O23" s="94" t="s">
        <v>13</v>
      </c>
      <c r="P23" s="94" t="s">
        <v>20</v>
      </c>
      <c r="Q23" s="94" t="s">
        <v>21</v>
      </c>
      <c r="R23" s="94" t="s">
        <v>13</v>
      </c>
      <c r="S23" s="94" t="s">
        <v>14</v>
      </c>
      <c r="T23" s="99"/>
      <c r="U23" s="99" t="s">
        <v>13</v>
      </c>
      <c r="V23" s="99" t="s">
        <v>20</v>
      </c>
      <c r="W23" s="99" t="s">
        <v>21</v>
      </c>
      <c r="X23" s="99" t="s">
        <v>13</v>
      </c>
      <c r="Y23" s="104" t="s">
        <v>14</v>
      </c>
    </row>
    <row r="24" spans="1:31" ht="21" x14ac:dyDescent="0.35">
      <c r="A24" s="41" t="s">
        <v>45</v>
      </c>
      <c r="B24" s="219">
        <v>52</v>
      </c>
      <c r="C24" s="81">
        <f>B24/'Asset Summary'!B24</f>
        <v>3.4143138542350624E-3</v>
      </c>
      <c r="D24" s="225">
        <v>2909562</v>
      </c>
      <c r="E24" s="179">
        <f>D24*0.0000229568418910972</f>
        <v>66.794354806344543</v>
      </c>
      <c r="F24" s="81">
        <f>D24/'Asset Summary'!D24</f>
        <v>3.2774044635304755E-3</v>
      </c>
      <c r="G24" s="221">
        <v>11849454</v>
      </c>
      <c r="H24" s="219">
        <v>153</v>
      </c>
      <c r="I24" s="81">
        <f>H24/'Asset Summary'!H24</f>
        <v>4.4580419580419584E-2</v>
      </c>
      <c r="J24" s="225">
        <v>14179123</v>
      </c>
      <c r="K24" s="179">
        <f>J24*0.0000229568418910972</f>
        <v>325.50788486541978</v>
      </c>
      <c r="L24" s="81">
        <f>J24/'Asset Summary'!J24</f>
        <v>4.703473058100485E-3</v>
      </c>
      <c r="M24" s="226">
        <v>56378069</v>
      </c>
      <c r="N24" s="220">
        <v>43</v>
      </c>
      <c r="O24" s="81">
        <f>N24/'Asset Summary'!N24</f>
        <v>7.2026800670016752E-2</v>
      </c>
      <c r="P24" s="225">
        <v>6289557</v>
      </c>
      <c r="Q24" s="179">
        <f t="shared" ref="Q24:Q31" si="3">P24*0.0000229568418910972</f>
        <v>144.38836561404364</v>
      </c>
      <c r="R24" s="81">
        <f>P24/'Asset Summary'!P24</f>
        <v>6.7777176504825809E-3</v>
      </c>
      <c r="S24" s="221">
        <v>25787610</v>
      </c>
      <c r="T24" s="179">
        <f t="shared" ref="T24:T31" si="4">B24+H24+N24</f>
        <v>248</v>
      </c>
      <c r="U24" s="81">
        <f>T24/T$32</f>
        <v>0.78481012658227844</v>
      </c>
      <c r="V24" s="179">
        <f t="shared" ref="V24:V31" si="5">D24+J24+P24</f>
        <v>23378242</v>
      </c>
      <c r="W24" s="179">
        <f>V24*0.0000229568418910972</f>
        <v>536.69060528580792</v>
      </c>
      <c r="X24" s="81">
        <f t="shared" ref="X24:X31" si="6">W24/W$32</f>
        <v>0.92715021728395874</v>
      </c>
      <c r="Y24" s="105">
        <f>G24+M24+S24</f>
        <v>94015133</v>
      </c>
    </row>
    <row r="25" spans="1:31" ht="21" x14ac:dyDescent="0.35">
      <c r="A25" s="42" t="s">
        <v>46</v>
      </c>
      <c r="B25" s="219">
        <v>35</v>
      </c>
      <c r="C25" s="81">
        <f>B25/'Asset Summary'!B25</f>
        <v>1.7069840031213421E-3</v>
      </c>
      <c r="D25" s="225">
        <v>462098</v>
      </c>
      <c r="E25" s="179">
        <f t="shared" ref="E25:E31" si="7">D25*0.0000229568418910972</f>
        <v>10.608310724192233</v>
      </c>
      <c r="F25" s="81">
        <f>D25/'Asset Summary'!D25</f>
        <v>1.8495537975085096E-3</v>
      </c>
      <c r="G25" s="221">
        <v>6411451</v>
      </c>
      <c r="H25" s="219">
        <v>2</v>
      </c>
      <c r="I25" s="81">
        <f>H25/'Asset Summary'!H25</f>
        <v>2.0060180541624875E-3</v>
      </c>
      <c r="J25" s="225">
        <v>204726</v>
      </c>
      <c r="K25" s="179">
        <f t="shared" ref="K25:K31" si="8">J25*0.0000229568418910972</f>
        <v>4.6998624129967652</v>
      </c>
      <c r="L25" s="81">
        <f>J25/'Asset Summary'!J25</f>
        <v>5.6293486101402024E-3</v>
      </c>
      <c r="M25" s="226">
        <v>2744176</v>
      </c>
      <c r="N25" s="220">
        <v>5</v>
      </c>
      <c r="O25" s="81">
        <f>N25/'Asset Summary'!N25</f>
        <v>8.8028169014084511E-3</v>
      </c>
      <c r="P25" s="225">
        <v>838116</v>
      </c>
      <c r="Q25" s="179">
        <f t="shared" si="3"/>
        <v>19.240496498398819</v>
      </c>
      <c r="R25" s="81">
        <f>P25/'Asset Summary'!P25</f>
        <v>2.897115199647594E-3</v>
      </c>
      <c r="S25" s="221">
        <v>6297534</v>
      </c>
      <c r="T25" s="179">
        <f>B25+H25+N25</f>
        <v>42</v>
      </c>
      <c r="U25" s="81">
        <f t="shared" ref="U25:U31" si="9">T25/T$32</f>
        <v>0.13291139240506328</v>
      </c>
      <c r="V25" s="179">
        <f t="shared" si="5"/>
        <v>1504940</v>
      </c>
      <c r="W25" s="179">
        <f t="shared" ref="W25:W31" si="10">V25*0.0000229568418910972</f>
        <v>34.548669635587821</v>
      </c>
      <c r="X25" s="81">
        <f t="shared" si="6"/>
        <v>5.9683933804745501E-2</v>
      </c>
      <c r="Y25" s="105">
        <f t="shared" ref="Y25:Y31" si="11">G25+M25+S25</f>
        <v>15453161</v>
      </c>
    </row>
    <row r="26" spans="1:31" ht="21" x14ac:dyDescent="0.35">
      <c r="A26" s="42" t="s">
        <v>47</v>
      </c>
      <c r="B26" s="179">
        <v>0</v>
      </c>
      <c r="C26" s="81">
        <f>B26/'Asset Summary'!B26</f>
        <v>0</v>
      </c>
      <c r="D26" s="198">
        <v>0</v>
      </c>
      <c r="E26" s="179">
        <f t="shared" si="7"/>
        <v>0</v>
      </c>
      <c r="F26" s="81">
        <f>D26/'Asset Summary'!D26</f>
        <v>0</v>
      </c>
      <c r="G26" s="77">
        <v>0</v>
      </c>
      <c r="H26" s="181">
        <v>0</v>
      </c>
      <c r="I26" s="81">
        <f>H26/'Asset Summary'!H26</f>
        <v>0</v>
      </c>
      <c r="J26" s="198">
        <v>0</v>
      </c>
      <c r="K26" s="179">
        <f t="shared" si="8"/>
        <v>0</v>
      </c>
      <c r="L26" s="81">
        <f>J26/'Asset Summary'!J26</f>
        <v>0</v>
      </c>
      <c r="M26" s="96">
        <v>0</v>
      </c>
      <c r="N26" s="198">
        <v>0</v>
      </c>
      <c r="O26" s="81">
        <f>N26/'Asset Summary'!N26</f>
        <v>0</v>
      </c>
      <c r="P26" s="198">
        <v>0</v>
      </c>
      <c r="Q26" s="179">
        <f t="shared" si="3"/>
        <v>0</v>
      </c>
      <c r="R26" s="81">
        <f>P26/'Asset Summary'!P26</f>
        <v>0</v>
      </c>
      <c r="S26" s="77">
        <v>0</v>
      </c>
      <c r="T26" s="179">
        <f t="shared" si="4"/>
        <v>0</v>
      </c>
      <c r="U26" s="81">
        <f t="shared" si="9"/>
        <v>0</v>
      </c>
      <c r="V26" s="179">
        <f t="shared" si="5"/>
        <v>0</v>
      </c>
      <c r="W26" s="179">
        <f t="shared" si="10"/>
        <v>0</v>
      </c>
      <c r="X26" s="81">
        <f t="shared" si="6"/>
        <v>0</v>
      </c>
      <c r="Y26" s="105">
        <f t="shared" si="11"/>
        <v>0</v>
      </c>
    </row>
    <row r="27" spans="1:31" ht="21" x14ac:dyDescent="0.35">
      <c r="A27" s="42" t="s">
        <v>48</v>
      </c>
      <c r="B27" s="219">
        <v>22</v>
      </c>
      <c r="C27" s="81">
        <f>B27/'Asset Summary'!B27</f>
        <v>3.3112582781456954E-3</v>
      </c>
      <c r="D27" s="225">
        <v>281041</v>
      </c>
      <c r="E27" s="179">
        <f t="shared" si="7"/>
        <v>6.451813801915848</v>
      </c>
      <c r="F27" s="81">
        <f>D27/'Asset Summary'!D27</f>
        <v>3.6764482123239945E-3</v>
      </c>
      <c r="G27" s="221">
        <v>2234469</v>
      </c>
      <c r="H27" s="219">
        <v>3</v>
      </c>
      <c r="I27" s="81">
        <f>H27/'Asset Summary'!H27</f>
        <v>1.6304347826086956E-2</v>
      </c>
      <c r="J27" s="225">
        <v>41769</v>
      </c>
      <c r="K27" s="179">
        <f>J27*0.0000229568418910972</f>
        <v>0.95888432894923892</v>
      </c>
      <c r="L27" s="81">
        <f>J27/'Asset Summary'!J27</f>
        <v>1.1755295286530831E-3</v>
      </c>
      <c r="M27" s="226">
        <v>2128369</v>
      </c>
      <c r="N27" s="198">
        <v>0</v>
      </c>
      <c r="O27" s="81">
        <f>N27/'Asset Summary'!N27</f>
        <v>0</v>
      </c>
      <c r="P27" s="198">
        <v>0</v>
      </c>
      <c r="Q27" s="179">
        <f t="shared" si="3"/>
        <v>0</v>
      </c>
      <c r="R27" s="81">
        <f>P27/'Asset Summary'!P27</f>
        <v>0</v>
      </c>
      <c r="S27" s="77">
        <v>0</v>
      </c>
      <c r="T27" s="179">
        <f t="shared" si="4"/>
        <v>25</v>
      </c>
      <c r="U27" s="81">
        <f t="shared" si="9"/>
        <v>7.9113924050632917E-2</v>
      </c>
      <c r="V27" s="179">
        <f t="shared" si="5"/>
        <v>322810</v>
      </c>
      <c r="W27" s="179">
        <f t="shared" si="10"/>
        <v>7.4106981308650868</v>
      </c>
      <c r="X27" s="81">
        <f t="shared" si="6"/>
        <v>1.2802218474829491E-2</v>
      </c>
      <c r="Y27" s="105">
        <f t="shared" si="11"/>
        <v>4362838</v>
      </c>
    </row>
    <row r="28" spans="1:31" ht="21" x14ac:dyDescent="0.35">
      <c r="A28" s="42" t="s">
        <v>49</v>
      </c>
      <c r="B28" s="179">
        <v>0</v>
      </c>
      <c r="C28" s="81">
        <f>B28/'Asset Summary'!B28</f>
        <v>0</v>
      </c>
      <c r="D28" s="198">
        <v>0</v>
      </c>
      <c r="E28" s="179">
        <f t="shared" si="7"/>
        <v>0</v>
      </c>
      <c r="F28" s="81">
        <f>D28/'Asset Summary'!D28</f>
        <v>0</v>
      </c>
      <c r="G28" s="77">
        <v>0</v>
      </c>
      <c r="H28" s="181">
        <v>0</v>
      </c>
      <c r="I28" s="81">
        <f>H28/'Asset Summary'!H28</f>
        <v>0</v>
      </c>
      <c r="J28" s="198">
        <v>0</v>
      </c>
      <c r="K28" s="179">
        <f t="shared" si="8"/>
        <v>0</v>
      </c>
      <c r="L28" s="81">
        <f>J28/'Asset Summary'!J28</f>
        <v>0</v>
      </c>
      <c r="M28" s="96">
        <v>0</v>
      </c>
      <c r="N28" s="198">
        <v>0</v>
      </c>
      <c r="O28" s="81">
        <f>N28/'Asset Summary'!N28</f>
        <v>0</v>
      </c>
      <c r="P28" s="198">
        <v>0</v>
      </c>
      <c r="Q28" s="179">
        <f t="shared" si="3"/>
        <v>0</v>
      </c>
      <c r="R28" s="81">
        <f>P28/'Asset Summary'!P28</f>
        <v>0</v>
      </c>
      <c r="S28" s="77">
        <v>0</v>
      </c>
      <c r="T28" s="179">
        <f t="shared" si="4"/>
        <v>0</v>
      </c>
      <c r="U28" s="81">
        <f t="shared" si="9"/>
        <v>0</v>
      </c>
      <c r="V28" s="179">
        <f t="shared" si="5"/>
        <v>0</v>
      </c>
      <c r="W28" s="179">
        <f t="shared" si="10"/>
        <v>0</v>
      </c>
      <c r="X28" s="81">
        <f t="shared" si="6"/>
        <v>0</v>
      </c>
      <c r="Y28" s="105">
        <f t="shared" si="11"/>
        <v>0</v>
      </c>
    </row>
    <row r="29" spans="1:31" ht="21" x14ac:dyDescent="0.35">
      <c r="A29" s="42" t="s">
        <v>50</v>
      </c>
      <c r="B29" s="179">
        <v>0</v>
      </c>
      <c r="C29" s="81">
        <f>B29/'Asset Summary'!B29</f>
        <v>0</v>
      </c>
      <c r="D29" s="198">
        <v>0</v>
      </c>
      <c r="E29" s="179">
        <f t="shared" si="7"/>
        <v>0</v>
      </c>
      <c r="F29" s="81">
        <f>D29/'Asset Summary'!D29</f>
        <v>0</v>
      </c>
      <c r="G29" s="77">
        <v>0</v>
      </c>
      <c r="H29" s="181">
        <v>0</v>
      </c>
      <c r="I29" s="81">
        <f>H29/'Asset Summary'!H29</f>
        <v>0</v>
      </c>
      <c r="J29" s="198">
        <v>0</v>
      </c>
      <c r="K29" s="179">
        <f t="shared" si="8"/>
        <v>0</v>
      </c>
      <c r="L29" s="81">
        <f>J29/'Asset Summary'!J29</f>
        <v>0</v>
      </c>
      <c r="M29" s="96">
        <v>0</v>
      </c>
      <c r="N29" s="198">
        <v>0</v>
      </c>
      <c r="O29" s="81">
        <f>N29/'Asset Summary'!N29</f>
        <v>0</v>
      </c>
      <c r="P29" s="198">
        <v>0</v>
      </c>
      <c r="Q29" s="179">
        <f t="shared" si="3"/>
        <v>0</v>
      </c>
      <c r="R29" s="81">
        <f>P29/'Asset Summary'!P29</f>
        <v>0</v>
      </c>
      <c r="S29" s="77">
        <v>0</v>
      </c>
      <c r="T29" s="179">
        <f t="shared" si="4"/>
        <v>0</v>
      </c>
      <c r="U29" s="81">
        <f t="shared" si="9"/>
        <v>0</v>
      </c>
      <c r="V29" s="179">
        <f t="shared" si="5"/>
        <v>0</v>
      </c>
      <c r="W29" s="179">
        <f t="shared" si="10"/>
        <v>0</v>
      </c>
      <c r="X29" s="81">
        <f t="shared" si="6"/>
        <v>0</v>
      </c>
      <c r="Y29" s="105">
        <f t="shared" si="11"/>
        <v>0</v>
      </c>
    </row>
    <row r="30" spans="1:31" ht="21" x14ac:dyDescent="0.35">
      <c r="A30" s="42" t="s">
        <v>51</v>
      </c>
      <c r="B30" s="179">
        <v>0</v>
      </c>
      <c r="C30" s="81">
        <f>B30/'Asset Summary'!B30</f>
        <v>0</v>
      </c>
      <c r="D30" s="198">
        <v>0</v>
      </c>
      <c r="E30" s="179">
        <f t="shared" si="7"/>
        <v>0</v>
      </c>
      <c r="F30" s="81">
        <f>D30/'Asset Summary'!D30</f>
        <v>0</v>
      </c>
      <c r="G30" s="77">
        <v>0</v>
      </c>
      <c r="H30" s="181">
        <v>0</v>
      </c>
      <c r="I30" s="81">
        <f>H30/'Asset Summary'!H30</f>
        <v>0</v>
      </c>
      <c r="J30" s="198">
        <v>0</v>
      </c>
      <c r="K30" s="179">
        <f t="shared" si="8"/>
        <v>0</v>
      </c>
      <c r="L30" s="81">
        <f>J30/'Asset Summary'!J30</f>
        <v>0</v>
      </c>
      <c r="M30" s="96">
        <v>0</v>
      </c>
      <c r="N30" s="198">
        <v>0</v>
      </c>
      <c r="O30" s="81">
        <f>N30/'Asset Summary'!N30</f>
        <v>0</v>
      </c>
      <c r="P30" s="198">
        <v>0</v>
      </c>
      <c r="Q30" s="179">
        <f t="shared" si="3"/>
        <v>0</v>
      </c>
      <c r="R30" s="81">
        <f>P30/'Asset Summary'!P30</f>
        <v>0</v>
      </c>
      <c r="S30" s="77">
        <v>0</v>
      </c>
      <c r="T30" s="179">
        <f t="shared" si="4"/>
        <v>0</v>
      </c>
      <c r="U30" s="81">
        <f t="shared" si="9"/>
        <v>0</v>
      </c>
      <c r="V30" s="179">
        <f t="shared" si="5"/>
        <v>0</v>
      </c>
      <c r="W30" s="179">
        <f t="shared" si="10"/>
        <v>0</v>
      </c>
      <c r="X30" s="81">
        <f t="shared" si="6"/>
        <v>0</v>
      </c>
      <c r="Y30" s="105">
        <f t="shared" si="11"/>
        <v>0</v>
      </c>
    </row>
    <row r="31" spans="1:31" ht="21" x14ac:dyDescent="0.35">
      <c r="A31" s="42" t="s">
        <v>52</v>
      </c>
      <c r="B31" s="219">
        <v>1</v>
      </c>
      <c r="C31" s="87">
        <f>B31/'Asset Summary'!B31</f>
        <v>8.4896850326852871E-5</v>
      </c>
      <c r="D31" s="227">
        <v>9169</v>
      </c>
      <c r="E31" s="179">
        <f t="shared" si="7"/>
        <v>0.21049128329947023</v>
      </c>
      <c r="F31" s="81">
        <f>D31/'Asset Summary'!D31</f>
        <v>6.059377197715979E-5</v>
      </c>
      <c r="G31" s="224">
        <v>321328</v>
      </c>
      <c r="H31" s="181">
        <v>0</v>
      </c>
      <c r="I31" s="81">
        <f>H31/'Asset Summary'!H31</f>
        <v>0</v>
      </c>
      <c r="J31" s="208">
        <v>0</v>
      </c>
      <c r="K31" s="179">
        <f t="shared" si="8"/>
        <v>0</v>
      </c>
      <c r="L31" s="81">
        <f>J31/'Asset Summary'!J31</f>
        <v>0</v>
      </c>
      <c r="M31" s="228">
        <v>0</v>
      </c>
      <c r="N31" s="208">
        <v>0</v>
      </c>
      <c r="O31" s="81">
        <f>N31/'Asset Summary'!N31</f>
        <v>0</v>
      </c>
      <c r="P31" s="208">
        <v>0</v>
      </c>
      <c r="Q31" s="179">
        <f t="shared" si="3"/>
        <v>0</v>
      </c>
      <c r="R31" s="81">
        <f>P31/'Asset Summary'!P31</f>
        <v>0</v>
      </c>
      <c r="S31" s="78">
        <v>0</v>
      </c>
      <c r="T31" s="179">
        <f t="shared" si="4"/>
        <v>1</v>
      </c>
      <c r="U31" s="81">
        <f t="shared" si="9"/>
        <v>3.1645569620253164E-3</v>
      </c>
      <c r="V31" s="179">
        <f t="shared" si="5"/>
        <v>9169</v>
      </c>
      <c r="W31" s="179">
        <f t="shared" si="10"/>
        <v>0.21049128329947023</v>
      </c>
      <c r="X31" s="81">
        <f t="shared" si="6"/>
        <v>3.6363043646637838E-4</v>
      </c>
      <c r="Y31" s="106">
        <f t="shared" si="11"/>
        <v>321328</v>
      </c>
      <c r="AE31" s="12"/>
    </row>
    <row r="32" spans="1:31" ht="21.75" thickBot="1" x14ac:dyDescent="0.4">
      <c r="A32" s="43" t="s">
        <v>15</v>
      </c>
      <c r="B32" s="185">
        <f>SUM(B24:B31)</f>
        <v>110</v>
      </c>
      <c r="C32" s="88">
        <f>B32/'Asset Summary'!B32</f>
        <v>1.4331313920917205E-3</v>
      </c>
      <c r="D32" s="188">
        <f t="shared" ref="D32:T32" si="12">SUM(D24:D31)</f>
        <v>3661870</v>
      </c>
      <c r="E32" s="185">
        <f t="shared" si="12"/>
        <v>84.064970615752102</v>
      </c>
      <c r="F32" s="144">
        <f>E32/'Asset Summary'!E32</f>
        <v>2.27109783979608E-3</v>
      </c>
      <c r="G32" s="79">
        <f t="shared" si="12"/>
        <v>20816702</v>
      </c>
      <c r="H32" s="189">
        <f t="shared" si="12"/>
        <v>158</v>
      </c>
      <c r="I32" s="82">
        <f>H32/'Asset Summary'!H32</f>
        <v>2.0112016293279023E-2</v>
      </c>
      <c r="J32" s="185">
        <f t="shared" si="12"/>
        <v>14425618</v>
      </c>
      <c r="K32" s="185">
        <f t="shared" si="12"/>
        <v>331.16663160736579</v>
      </c>
      <c r="L32" s="82">
        <f>J32/'Asset Summary'!J32</f>
        <v>4.2527605852359322E-3</v>
      </c>
      <c r="M32" s="79">
        <f>SUM(M24:M31)</f>
        <v>61250614</v>
      </c>
      <c r="N32" s="185">
        <f t="shared" si="12"/>
        <v>48</v>
      </c>
      <c r="O32" s="82">
        <f>N32/'Asset Summary'!N32</f>
        <v>1.8482864844050827E-2</v>
      </c>
      <c r="P32" s="185">
        <f t="shared" si="12"/>
        <v>7127673</v>
      </c>
      <c r="Q32" s="185">
        <f t="shared" si="12"/>
        <v>163.62886211244245</v>
      </c>
      <c r="R32" s="82">
        <f>P32/'Asset Summary'!P32</f>
        <v>4.9975734639781328E-3</v>
      </c>
      <c r="S32" s="95">
        <f t="shared" si="12"/>
        <v>32085144</v>
      </c>
      <c r="T32" s="185">
        <f t="shared" si="12"/>
        <v>316</v>
      </c>
      <c r="U32" s="82">
        <f>T32/'Asset Summary'!T32</f>
        <v>3.6235207779102834E-3</v>
      </c>
      <c r="V32" s="185">
        <f>SUM(V24:V31)</f>
        <v>25215161</v>
      </c>
      <c r="W32" s="185">
        <f>SUM(W24:W31)</f>
        <v>578.86046433556021</v>
      </c>
      <c r="X32" s="82">
        <f>V32/'Asset Summary'!V32</f>
        <v>3.9210812280542628E-3</v>
      </c>
      <c r="Y32" s="107">
        <f>SUM(Y24:Y31)</f>
        <v>114152460</v>
      </c>
      <c r="Z32" s="12"/>
    </row>
    <row r="33" spans="1:33" ht="21" x14ac:dyDescent="0.35">
      <c r="A33" s="7"/>
      <c r="B33" s="9"/>
      <c r="C33" s="14"/>
      <c r="F33" s="9"/>
      <c r="G33" s="12"/>
      <c r="H33" s="9"/>
      <c r="J33" s="9"/>
      <c r="K33" s="14"/>
      <c r="L33" s="9"/>
      <c r="M33" s="26"/>
      <c r="N33" s="14"/>
      <c r="O33" s="20"/>
      <c r="P33" s="9"/>
      <c r="Q33" s="14"/>
      <c r="R33" s="9"/>
      <c r="S33" s="26"/>
      <c r="T33" s="14"/>
      <c r="U33" s="9"/>
      <c r="V33" s="9"/>
      <c r="W33" s="14"/>
      <c r="Y33" s="26"/>
      <c r="Z33" s="14"/>
      <c r="AA33" s="9"/>
      <c r="AB33" s="23"/>
    </row>
    <row r="34" spans="1:33" ht="21" x14ac:dyDescent="0.35">
      <c r="A34" s="7"/>
      <c r="B34" s="9"/>
      <c r="C34" s="14"/>
      <c r="D34" s="9"/>
      <c r="E34" s="9"/>
      <c r="F34" s="14"/>
      <c r="G34" s="9"/>
      <c r="H34" s="9"/>
      <c r="I34" s="14"/>
      <c r="J34" s="9"/>
      <c r="K34" s="26"/>
      <c r="L34" s="14"/>
      <c r="M34" s="9"/>
      <c r="N34" s="9"/>
      <c r="O34" s="14"/>
      <c r="P34" s="9"/>
      <c r="Q34" s="26"/>
      <c r="R34" s="14"/>
      <c r="S34" s="9"/>
      <c r="T34" s="9"/>
      <c r="U34" s="14"/>
      <c r="V34" s="9"/>
      <c r="W34" s="26"/>
      <c r="X34" s="14"/>
      <c r="Y34" s="9"/>
    </row>
    <row r="35" spans="1:33" ht="27" thickBot="1" x14ac:dyDescent="0.45">
      <c r="A35" s="61" t="s">
        <v>22</v>
      </c>
      <c r="C35" s="27"/>
      <c r="D35" s="27"/>
      <c r="E35" s="27"/>
      <c r="F35" s="27"/>
      <c r="G35" s="27"/>
      <c r="H35" s="27"/>
      <c r="I35" s="3"/>
      <c r="J35" s="3"/>
      <c r="K35" s="3"/>
      <c r="L35" s="3"/>
      <c r="AD35" s="19"/>
      <c r="AG35" s="12"/>
    </row>
    <row r="36" spans="1:33" x14ac:dyDescent="0.25">
      <c r="A36" s="67"/>
      <c r="B36" s="132" t="s">
        <v>23</v>
      </c>
      <c r="C36" s="132" t="s">
        <v>23</v>
      </c>
      <c r="D36" s="134" t="s">
        <v>23</v>
      </c>
      <c r="E36" s="134" t="s">
        <v>23</v>
      </c>
      <c r="F36" s="134" t="s">
        <v>23</v>
      </c>
      <c r="G36" s="68" t="s">
        <v>24</v>
      </c>
      <c r="H36" s="136" t="s">
        <v>24</v>
      </c>
      <c r="I36" s="138" t="s">
        <v>24</v>
      </c>
      <c r="J36" s="138" t="s">
        <v>24</v>
      </c>
      <c r="K36" s="138" t="s">
        <v>24</v>
      </c>
      <c r="L36" s="85"/>
      <c r="M36" s="85"/>
      <c r="N36" s="85"/>
      <c r="O36" s="85"/>
      <c r="P36" s="85"/>
      <c r="Q36" s="141" t="s">
        <v>56</v>
      </c>
      <c r="R36" s="140"/>
      <c r="S36" s="102"/>
      <c r="T36" s="102"/>
      <c r="U36" s="102"/>
    </row>
    <row r="37" spans="1:33" x14ac:dyDescent="0.25">
      <c r="A37" s="69"/>
      <c r="B37" s="133" t="s">
        <v>27</v>
      </c>
      <c r="C37" s="133" t="s">
        <v>27</v>
      </c>
      <c r="D37" s="135" t="s">
        <v>27</v>
      </c>
      <c r="E37" s="135" t="s">
        <v>27</v>
      </c>
      <c r="F37" s="135" t="s">
        <v>27</v>
      </c>
      <c r="G37" s="51" t="s">
        <v>28</v>
      </c>
      <c r="H37" s="137" t="s">
        <v>28</v>
      </c>
      <c r="I37" s="139" t="s">
        <v>28</v>
      </c>
      <c r="J37" s="139" t="s">
        <v>28</v>
      </c>
      <c r="K37" s="139" t="s">
        <v>28</v>
      </c>
      <c r="L37" s="86" t="s">
        <v>25</v>
      </c>
      <c r="M37" s="86" t="s">
        <v>25</v>
      </c>
      <c r="N37" s="86" t="s">
        <v>25</v>
      </c>
      <c r="O37" s="86" t="s">
        <v>25</v>
      </c>
      <c r="P37" s="86" t="s">
        <v>25</v>
      </c>
      <c r="Q37" s="100" t="s">
        <v>26</v>
      </c>
      <c r="R37" s="100" t="s">
        <v>26</v>
      </c>
      <c r="S37" s="103" t="s">
        <v>26</v>
      </c>
      <c r="T37" s="103" t="s">
        <v>26</v>
      </c>
      <c r="U37" s="103" t="s">
        <v>26</v>
      </c>
    </row>
    <row r="38" spans="1:33" x14ac:dyDescent="0.25">
      <c r="A38" s="69"/>
      <c r="B38" s="133" t="s">
        <v>29</v>
      </c>
      <c r="C38" s="133" t="s">
        <v>29</v>
      </c>
      <c r="D38" s="135" t="s">
        <v>30</v>
      </c>
      <c r="E38" s="135" t="s">
        <v>62</v>
      </c>
      <c r="F38" s="135" t="s">
        <v>62</v>
      </c>
      <c r="G38" s="51" t="s">
        <v>29</v>
      </c>
      <c r="H38" s="137" t="s">
        <v>29</v>
      </c>
      <c r="I38" s="139" t="s">
        <v>30</v>
      </c>
      <c r="J38" s="139" t="s">
        <v>62</v>
      </c>
      <c r="K38" s="139" t="s">
        <v>62</v>
      </c>
      <c r="L38" s="49" t="s">
        <v>29</v>
      </c>
      <c r="M38" s="49" t="s">
        <v>29</v>
      </c>
      <c r="N38" s="49" t="s">
        <v>30</v>
      </c>
      <c r="O38" s="49" t="s">
        <v>62</v>
      </c>
      <c r="P38" s="49" t="s">
        <v>62</v>
      </c>
      <c r="Q38" s="100" t="s">
        <v>29</v>
      </c>
      <c r="R38" s="100" t="s">
        <v>29</v>
      </c>
      <c r="S38" s="103" t="s">
        <v>29</v>
      </c>
      <c r="T38" s="103" t="s">
        <v>18</v>
      </c>
      <c r="U38" s="103" t="s">
        <v>18</v>
      </c>
    </row>
    <row r="39" spans="1:33" ht="15.75" x14ac:dyDescent="0.25">
      <c r="A39" s="70" t="s">
        <v>53</v>
      </c>
      <c r="B39" s="133" t="s">
        <v>31</v>
      </c>
      <c r="C39" s="133" t="s">
        <v>32</v>
      </c>
      <c r="D39" s="135" t="s">
        <v>59</v>
      </c>
      <c r="E39" s="135" t="s">
        <v>31</v>
      </c>
      <c r="F39" s="135" t="s">
        <v>21</v>
      </c>
      <c r="G39" s="51" t="s">
        <v>31</v>
      </c>
      <c r="H39" s="137" t="s">
        <v>32</v>
      </c>
      <c r="I39" s="139" t="s">
        <v>59</v>
      </c>
      <c r="J39" s="139" t="s">
        <v>31</v>
      </c>
      <c r="K39" s="139" t="s">
        <v>21</v>
      </c>
      <c r="L39" s="49" t="s">
        <v>31</v>
      </c>
      <c r="M39" s="49" t="s">
        <v>32</v>
      </c>
      <c r="N39" s="49" t="s">
        <v>60</v>
      </c>
      <c r="O39" s="49" t="s">
        <v>31</v>
      </c>
      <c r="P39" s="49" t="s">
        <v>21</v>
      </c>
      <c r="Q39" s="100" t="s">
        <v>31</v>
      </c>
      <c r="R39" s="100" t="s">
        <v>32</v>
      </c>
      <c r="S39" s="103" t="s">
        <v>61</v>
      </c>
      <c r="T39" s="103" t="s">
        <v>31</v>
      </c>
      <c r="U39" s="103" t="s">
        <v>21</v>
      </c>
    </row>
    <row r="40" spans="1:33" ht="21" x14ac:dyDescent="0.35">
      <c r="A40" s="41" t="s">
        <v>45</v>
      </c>
      <c r="B40" s="179">
        <v>0</v>
      </c>
      <c r="C40" s="235">
        <f>B40/5280</f>
        <v>0</v>
      </c>
      <c r="D40" s="218">
        <f>B40/'Asset Summary'!B40</f>
        <v>0</v>
      </c>
      <c r="E40" s="213">
        <v>0</v>
      </c>
      <c r="F40" s="229">
        <f>E40*0.0000229568418910972</f>
        <v>0</v>
      </c>
      <c r="G40" s="212">
        <v>1030.0728596486124</v>
      </c>
      <c r="H40" s="83">
        <f>G40/5280</f>
        <v>0.19508955675163114</v>
      </c>
      <c r="I40" s="218">
        <f>G40/'Asset Summary'!G40</f>
        <v>1.3206747868855556E-3</v>
      </c>
      <c r="J40" s="225">
        <v>39156.579706978831</v>
      </c>
      <c r="K40" s="232">
        <f>J40*0.0000229568418910972</f>
        <v>0.89891140932925817</v>
      </c>
      <c r="L40" s="245">
        <v>49</v>
      </c>
      <c r="M40" s="235">
        <f>L40/5280</f>
        <v>9.2803030303030311E-3</v>
      </c>
      <c r="N40" s="193">
        <f>L40/'Asset Summary'!L40</f>
        <v>2.8499092888413716E-5</v>
      </c>
      <c r="O40" s="225">
        <v>477.52879334356322</v>
      </c>
      <c r="P40" s="229">
        <f>O40*0.0000229568418910972</f>
        <v>1.096255300723461E-2</v>
      </c>
      <c r="Q40" s="181">
        <f>B40+G40+L40</f>
        <v>1079.0728596486124</v>
      </c>
      <c r="R40" s="235">
        <f>Q40/5280</f>
        <v>0.20436985978193417</v>
      </c>
      <c r="S40" s="193">
        <f>Q40/'Asset Summary'!Q40</f>
        <v>3.8967831967833401E-4</v>
      </c>
      <c r="T40" s="198">
        <f>E40+J40+O40</f>
        <v>39634.108500322393</v>
      </c>
      <c r="U40" s="237">
        <f>T40*0.0000229568418910972</f>
        <v>0.90987396233649265</v>
      </c>
    </row>
    <row r="41" spans="1:33" ht="21" x14ac:dyDescent="0.35">
      <c r="A41" s="42" t="s">
        <v>46</v>
      </c>
      <c r="B41" s="179">
        <v>0</v>
      </c>
      <c r="C41" s="235">
        <f t="shared" ref="C41:C47" si="13">B41/5280</f>
        <v>0</v>
      </c>
      <c r="D41" s="218">
        <f>B41/'Asset Summary'!B41</f>
        <v>0</v>
      </c>
      <c r="E41" s="198">
        <v>0</v>
      </c>
      <c r="F41" s="229">
        <f t="shared" ref="F41:F47" si="14">E41*0.0000229568418910972</f>
        <v>0</v>
      </c>
      <c r="G41" s="212">
        <v>111.04210104769848</v>
      </c>
      <c r="H41" s="83">
        <f t="shared" ref="H41:H47" si="15">G41/5280</f>
        <v>2.1030700956003501E-2</v>
      </c>
      <c r="I41" s="218">
        <f>G41/'Asset Summary'!G41</f>
        <v>3.2083714329198242E-4</v>
      </c>
      <c r="J41" s="225">
        <v>4458.8816247457253</v>
      </c>
      <c r="K41" s="232">
        <f>J41*0.0000229568418910972</f>
        <v>0.10236184047040621</v>
      </c>
      <c r="L41" s="212">
        <v>93.718350736986807</v>
      </c>
      <c r="M41" s="235">
        <f>L41/5280</f>
        <v>1.7749687639580836E-2</v>
      </c>
      <c r="N41" s="193">
        <f>L41/'Asset Summary'!L41</f>
        <v>7.1299145742527553E-5</v>
      </c>
      <c r="O41" s="225">
        <v>2743.3589303018989</v>
      </c>
      <c r="P41" s="229">
        <f>O41*0.0000229568418910972</f>
        <v>6.2978857213470241E-2</v>
      </c>
      <c r="Q41" s="181">
        <f t="shared" ref="Q41:Q47" si="16">B41+G41+L41</f>
        <v>204.7604517846853</v>
      </c>
      <c r="R41" s="235">
        <f t="shared" ref="R41:R47" si="17">Q41/5280</f>
        <v>3.8780388595584338E-2</v>
      </c>
      <c r="S41" s="193">
        <f>Q41/'Asset Summary'!Q41</f>
        <v>1.2011025845439513E-4</v>
      </c>
      <c r="T41" s="198">
        <f t="shared" ref="T41:T47" si="18">E41+J41+O41</f>
        <v>7202.2405550476242</v>
      </c>
      <c r="U41" s="237">
        <f t="shared" ref="U41:U47" si="19">T41*0.0000229568418910972</f>
        <v>0.16534069768387644</v>
      </c>
    </row>
    <row r="42" spans="1:33" ht="21" x14ac:dyDescent="0.35">
      <c r="A42" s="42" t="s">
        <v>47</v>
      </c>
      <c r="B42" s="179">
        <v>0</v>
      </c>
      <c r="C42" s="235">
        <f t="shared" si="13"/>
        <v>0</v>
      </c>
      <c r="D42" s="218">
        <f>B42/'Asset Summary'!B42</f>
        <v>0</v>
      </c>
      <c r="E42" s="198">
        <v>0</v>
      </c>
      <c r="F42" s="229">
        <f t="shared" si="14"/>
        <v>0</v>
      </c>
      <c r="G42" s="181">
        <v>0</v>
      </c>
      <c r="H42" s="83">
        <f t="shared" si="15"/>
        <v>0</v>
      </c>
      <c r="I42" s="218">
        <f>G42/'Asset Summary'!G42</f>
        <v>0</v>
      </c>
      <c r="J42" s="198">
        <v>0</v>
      </c>
      <c r="K42" s="232">
        <f t="shared" ref="K42:K47" si="20">J42*0.0000229568418910972</f>
        <v>0</v>
      </c>
      <c r="L42" s="179">
        <v>0</v>
      </c>
      <c r="M42" s="235">
        <f t="shared" ref="M42:M47" si="21">L42/5280</f>
        <v>0</v>
      </c>
      <c r="N42" s="193">
        <f>L42/'Asset Summary'!L42</f>
        <v>0</v>
      </c>
      <c r="O42" s="198">
        <v>0</v>
      </c>
      <c r="P42" s="229">
        <f t="shared" ref="P42:P46" si="22">O42*0.0000229568418910972</f>
        <v>0</v>
      </c>
      <c r="Q42" s="181">
        <f t="shared" si="16"/>
        <v>0</v>
      </c>
      <c r="R42" s="235">
        <f t="shared" si="17"/>
        <v>0</v>
      </c>
      <c r="S42" s="193">
        <f>Q42/'Asset Summary'!Q42</f>
        <v>0</v>
      </c>
      <c r="T42" s="198">
        <f t="shared" si="18"/>
        <v>0</v>
      </c>
      <c r="U42" s="237">
        <f t="shared" si="19"/>
        <v>0</v>
      </c>
    </row>
    <row r="43" spans="1:33" ht="21" x14ac:dyDescent="0.35">
      <c r="A43" s="42" t="s">
        <v>48</v>
      </c>
      <c r="B43" s="179">
        <v>0</v>
      </c>
      <c r="C43" s="235">
        <f t="shared" si="13"/>
        <v>0</v>
      </c>
      <c r="D43" s="218">
        <f>B43/'Asset Summary'!B43</f>
        <v>0</v>
      </c>
      <c r="E43" s="213">
        <v>0</v>
      </c>
      <c r="F43" s="229">
        <f t="shared" si="14"/>
        <v>0</v>
      </c>
      <c r="G43" s="181">
        <v>0</v>
      </c>
      <c r="H43" s="83">
        <f t="shared" si="15"/>
        <v>0</v>
      </c>
      <c r="I43" s="218">
        <f>G43/'Asset Summary'!G43</f>
        <v>0</v>
      </c>
      <c r="J43" s="203">
        <v>0</v>
      </c>
      <c r="K43" s="232">
        <f t="shared" si="20"/>
        <v>0</v>
      </c>
      <c r="L43" s="212">
        <v>523.09754122476033</v>
      </c>
      <c r="M43" s="235">
        <f t="shared" si="21"/>
        <v>9.9071504019840967E-2</v>
      </c>
      <c r="N43" s="193">
        <f>L43/'Asset Summary'!L43</f>
        <v>1.620140623740534E-3</v>
      </c>
      <c r="O43" s="225">
        <v>15796.8341805535</v>
      </c>
      <c r="P43" s="229">
        <f t="shared" si="22"/>
        <v>0.36264542466284672</v>
      </c>
      <c r="Q43" s="181">
        <f t="shared" si="16"/>
        <v>523.09754122476033</v>
      </c>
      <c r="R43" s="235">
        <f t="shared" si="17"/>
        <v>9.9071504019840967E-2</v>
      </c>
      <c r="S43" s="193">
        <f>Q43/'Asset Summary'!Q43</f>
        <v>1.1729413934751872E-3</v>
      </c>
      <c r="T43" s="198">
        <f t="shared" si="18"/>
        <v>15796.8341805535</v>
      </c>
      <c r="U43" s="237">
        <f t="shared" si="19"/>
        <v>0.36264542466284672</v>
      </c>
    </row>
    <row r="44" spans="1:33" ht="21" x14ac:dyDescent="0.35">
      <c r="A44" s="42" t="s">
        <v>49</v>
      </c>
      <c r="B44" s="179">
        <v>0</v>
      </c>
      <c r="C44" s="235">
        <f t="shared" si="13"/>
        <v>0</v>
      </c>
      <c r="D44" s="218">
        <f>B44/'Asset Summary'!B44</f>
        <v>0</v>
      </c>
      <c r="E44" s="198">
        <v>0</v>
      </c>
      <c r="F44" s="229">
        <f t="shared" si="14"/>
        <v>0</v>
      </c>
      <c r="G44" s="181">
        <v>0</v>
      </c>
      <c r="H44" s="83">
        <f t="shared" si="15"/>
        <v>0</v>
      </c>
      <c r="I44" s="218">
        <f>G44/'Asset Summary'!G44</f>
        <v>0</v>
      </c>
      <c r="J44" s="198">
        <v>0</v>
      </c>
      <c r="K44" s="232">
        <f t="shared" si="20"/>
        <v>0</v>
      </c>
      <c r="L44" s="179">
        <v>0</v>
      </c>
      <c r="M44" s="235">
        <f t="shared" si="21"/>
        <v>0</v>
      </c>
      <c r="N44" s="193">
        <f>L44/'Asset Summary'!L44</f>
        <v>0</v>
      </c>
      <c r="O44" s="198">
        <v>0</v>
      </c>
      <c r="P44" s="229">
        <f t="shared" si="22"/>
        <v>0</v>
      </c>
      <c r="Q44" s="181">
        <f t="shared" si="16"/>
        <v>0</v>
      </c>
      <c r="R44" s="235">
        <f t="shared" si="17"/>
        <v>0</v>
      </c>
      <c r="S44" s="193">
        <f>Q44/'Asset Summary'!Q44</f>
        <v>0</v>
      </c>
      <c r="T44" s="198">
        <f t="shared" si="18"/>
        <v>0</v>
      </c>
      <c r="U44" s="237">
        <f t="shared" si="19"/>
        <v>0</v>
      </c>
    </row>
    <row r="45" spans="1:33" ht="21" x14ac:dyDescent="0.35">
      <c r="A45" s="42" t="s">
        <v>50</v>
      </c>
      <c r="B45" s="179">
        <v>0</v>
      </c>
      <c r="C45" s="235">
        <f t="shared" si="13"/>
        <v>0</v>
      </c>
      <c r="D45" s="218">
        <f>B45/'Asset Summary'!B45</f>
        <v>0</v>
      </c>
      <c r="E45" s="198">
        <v>0</v>
      </c>
      <c r="F45" s="229">
        <f t="shared" si="14"/>
        <v>0</v>
      </c>
      <c r="G45" s="181">
        <v>0</v>
      </c>
      <c r="H45" s="83">
        <f t="shared" si="15"/>
        <v>0</v>
      </c>
      <c r="I45" s="218">
        <f>G45/'Asset Summary'!G45</f>
        <v>0</v>
      </c>
      <c r="J45" s="198">
        <v>0</v>
      </c>
      <c r="K45" s="232">
        <f t="shared" si="20"/>
        <v>0</v>
      </c>
      <c r="L45" s="179">
        <v>0</v>
      </c>
      <c r="M45" s="235">
        <f t="shared" si="21"/>
        <v>0</v>
      </c>
      <c r="N45" s="193">
        <f>L45/'Asset Summary'!L45</f>
        <v>0</v>
      </c>
      <c r="O45" s="198">
        <v>0</v>
      </c>
      <c r="P45" s="229">
        <f t="shared" si="22"/>
        <v>0</v>
      </c>
      <c r="Q45" s="181">
        <f t="shared" si="16"/>
        <v>0</v>
      </c>
      <c r="R45" s="235">
        <f t="shared" si="17"/>
        <v>0</v>
      </c>
      <c r="S45" s="193">
        <f>Q45/'Asset Summary'!Q45</f>
        <v>0</v>
      </c>
      <c r="T45" s="198">
        <f t="shared" si="18"/>
        <v>0</v>
      </c>
      <c r="U45" s="237">
        <f t="shared" si="19"/>
        <v>0</v>
      </c>
    </row>
    <row r="46" spans="1:33" ht="21" x14ac:dyDescent="0.35">
      <c r="A46" s="42" t="s">
        <v>51</v>
      </c>
      <c r="B46" s="179">
        <v>0</v>
      </c>
      <c r="C46" s="235">
        <f t="shared" si="13"/>
        <v>0</v>
      </c>
      <c r="D46" s="218">
        <f>B46/'Asset Summary'!B46</f>
        <v>0</v>
      </c>
      <c r="E46" s="198">
        <v>0</v>
      </c>
      <c r="F46" s="229">
        <f t="shared" si="14"/>
        <v>0</v>
      </c>
      <c r="G46" s="181">
        <v>0</v>
      </c>
      <c r="H46" s="83">
        <f t="shared" si="15"/>
        <v>0</v>
      </c>
      <c r="I46" s="218">
        <f>G46/'Asset Summary'!G46</f>
        <v>0</v>
      </c>
      <c r="J46" s="198">
        <v>0</v>
      </c>
      <c r="K46" s="232">
        <f t="shared" si="20"/>
        <v>0</v>
      </c>
      <c r="L46" s="179">
        <v>0</v>
      </c>
      <c r="M46" s="235">
        <f t="shared" si="21"/>
        <v>0</v>
      </c>
      <c r="N46" s="193">
        <f>L46/'Asset Summary'!L46</f>
        <v>0</v>
      </c>
      <c r="O46" s="198">
        <v>0</v>
      </c>
      <c r="P46" s="229">
        <f t="shared" si="22"/>
        <v>0</v>
      </c>
      <c r="Q46" s="181">
        <f t="shared" si="16"/>
        <v>0</v>
      </c>
      <c r="R46" s="235">
        <f t="shared" si="17"/>
        <v>0</v>
      </c>
      <c r="S46" s="193">
        <f>Q46/'Asset Summary'!Q46</f>
        <v>0</v>
      </c>
      <c r="T46" s="198">
        <f t="shared" si="18"/>
        <v>0</v>
      </c>
      <c r="U46" s="237">
        <f t="shared" si="19"/>
        <v>0</v>
      </c>
    </row>
    <row r="47" spans="1:33" ht="21" x14ac:dyDescent="0.35">
      <c r="A47" s="42" t="s">
        <v>52</v>
      </c>
      <c r="B47" s="179">
        <v>0</v>
      </c>
      <c r="C47" s="235">
        <f t="shared" si="13"/>
        <v>0</v>
      </c>
      <c r="D47" s="218">
        <f>B47/'Asset Summary'!B47</f>
        <v>0</v>
      </c>
      <c r="E47" s="208">
        <v>0</v>
      </c>
      <c r="F47" s="230">
        <f t="shared" si="14"/>
        <v>0</v>
      </c>
      <c r="G47" s="181">
        <v>0</v>
      </c>
      <c r="H47" s="83">
        <f t="shared" si="15"/>
        <v>0</v>
      </c>
      <c r="I47" s="218">
        <f>G47/'Asset Summary'!G47</f>
        <v>0</v>
      </c>
      <c r="J47" s="208">
        <v>0</v>
      </c>
      <c r="K47" s="233">
        <f t="shared" si="20"/>
        <v>0</v>
      </c>
      <c r="L47" s="245">
        <v>170</v>
      </c>
      <c r="M47" s="235">
        <f t="shared" si="21"/>
        <v>3.2196969696969696E-2</v>
      </c>
      <c r="N47" s="193">
        <f>L47/'Asset Summary'!L47</f>
        <v>2.151581471233438E-4</v>
      </c>
      <c r="O47" s="227">
        <v>308.32932517491486</v>
      </c>
      <c r="P47" s="230">
        <f>O47*0.0000229568418910972</f>
        <v>7.0782675684292161E-3</v>
      </c>
      <c r="Q47" s="202">
        <f t="shared" si="16"/>
        <v>170</v>
      </c>
      <c r="R47" s="235">
        <f t="shared" si="17"/>
        <v>3.2196969696969696E-2</v>
      </c>
      <c r="S47" s="193">
        <f>Q47/'Asset Summary'!Q47</f>
        <v>1.3368758551287089E-4</v>
      </c>
      <c r="T47" s="208">
        <f t="shared" si="18"/>
        <v>308.32932517491486</v>
      </c>
      <c r="U47" s="238">
        <f t="shared" si="19"/>
        <v>7.0782675684292161E-3</v>
      </c>
    </row>
    <row r="48" spans="1:33" ht="21.75" thickBot="1" x14ac:dyDescent="0.4">
      <c r="A48" s="48" t="s">
        <v>15</v>
      </c>
      <c r="B48" s="185">
        <f t="shared" ref="B48" si="23">SUM(B40:B47)</f>
        <v>0</v>
      </c>
      <c r="C48" s="240">
        <f>SUM(C40:C47)</f>
        <v>0</v>
      </c>
      <c r="D48" s="192">
        <f>B48/'Asset Summary'!B48</f>
        <v>0</v>
      </c>
      <c r="E48" s="205">
        <f>SUM(E40:E47)</f>
        <v>0</v>
      </c>
      <c r="F48" s="231">
        <f t="shared" ref="F48:U48" si="24">SUM(F40:F47)</f>
        <v>0</v>
      </c>
      <c r="G48" s="189">
        <f t="shared" si="24"/>
        <v>1141.1149606963108</v>
      </c>
      <c r="H48" s="84">
        <f t="shared" si="24"/>
        <v>0.21612025770763466</v>
      </c>
      <c r="I48" s="192">
        <f>G48/'Asset Summary'!G48</f>
        <v>5.7661298923528592E-4</v>
      </c>
      <c r="J48" s="205">
        <f>SUM(J40:J47)</f>
        <v>43615.461331724553</v>
      </c>
      <c r="K48" s="234">
        <f t="shared" si="24"/>
        <v>1.0012732497996644</v>
      </c>
      <c r="L48" s="190">
        <f t="shared" si="24"/>
        <v>835.81589196174718</v>
      </c>
      <c r="M48" s="236">
        <f t="shared" si="24"/>
        <v>0.15829846438669454</v>
      </c>
      <c r="N48" s="194">
        <f>L48/'Asset Summary'!L48</f>
        <v>1.5215175009564182E-4</v>
      </c>
      <c r="O48" s="188">
        <f t="shared" si="24"/>
        <v>19326.051229373879</v>
      </c>
      <c r="P48" s="231">
        <f t="shared" si="24"/>
        <v>0.44366510245198076</v>
      </c>
      <c r="Q48" s="191">
        <f t="shared" si="24"/>
        <v>1976.930852658058</v>
      </c>
      <c r="R48" s="236">
        <f>SUM(R40:R47)</f>
        <v>0.37441872209432914</v>
      </c>
      <c r="S48" s="194">
        <f>Q48/'Asset Summary'!Q48</f>
        <v>2.3663706206241602E-4</v>
      </c>
      <c r="T48" s="205">
        <f t="shared" si="24"/>
        <v>62941.512561098432</v>
      </c>
      <c r="U48" s="239">
        <f t="shared" si="24"/>
        <v>1.444938352251645</v>
      </c>
    </row>
    <row r="49" spans="1:22" ht="21" x14ac:dyDescent="0.35">
      <c r="A49" s="7"/>
      <c r="B49" s="9"/>
      <c r="C49" s="29"/>
      <c r="D49" s="33"/>
      <c r="E49" s="9"/>
      <c r="F49" s="14"/>
      <c r="G49" s="33"/>
      <c r="H49" s="10"/>
      <c r="I49" s="34"/>
      <c r="J49" s="33"/>
      <c r="K49" s="35"/>
      <c r="L49" s="34"/>
      <c r="M49" s="33"/>
      <c r="N49" s="30"/>
      <c r="O49" s="30"/>
      <c r="P49" s="32"/>
    </row>
    <row r="50" spans="1:22" ht="21" x14ac:dyDescent="0.35">
      <c r="A50" s="7"/>
      <c r="B50" s="9"/>
      <c r="C50" s="29"/>
      <c r="D50" s="33"/>
      <c r="E50" s="9"/>
      <c r="F50" s="14"/>
      <c r="G50" s="33"/>
      <c r="H50" s="10"/>
      <c r="I50" s="34"/>
      <c r="J50" s="33"/>
      <c r="K50" s="35"/>
      <c r="L50" s="34"/>
      <c r="M50" s="33"/>
      <c r="N50" s="30"/>
      <c r="O50" s="30"/>
      <c r="P50" s="32"/>
    </row>
    <row r="51" spans="1:22" ht="27" thickBot="1" x14ac:dyDescent="0.45">
      <c r="A51" s="60" t="s">
        <v>33</v>
      </c>
    </row>
    <row r="52" spans="1:22" x14ac:dyDescent="0.25">
      <c r="A52" s="71"/>
      <c r="B52" s="158" t="s">
        <v>34</v>
      </c>
      <c r="C52" s="158" t="s">
        <v>34</v>
      </c>
      <c r="D52" s="158" t="s">
        <v>34</v>
      </c>
      <c r="E52" s="164" t="s">
        <v>35</v>
      </c>
      <c r="F52" s="165" t="s">
        <v>35</v>
      </c>
      <c r="G52" s="165" t="s">
        <v>35</v>
      </c>
      <c r="H52" s="72" t="s">
        <v>36</v>
      </c>
      <c r="I52" s="153" t="s">
        <v>36</v>
      </c>
      <c r="J52" s="153" t="s">
        <v>36</v>
      </c>
      <c r="K52" s="73" t="s">
        <v>37</v>
      </c>
      <c r="L52" s="145" t="s">
        <v>37</v>
      </c>
      <c r="M52" s="145" t="s">
        <v>38</v>
      </c>
      <c r="N52" s="141" t="s">
        <v>55</v>
      </c>
      <c r="O52" s="142"/>
      <c r="P52" s="102"/>
      <c r="R52" s="23"/>
      <c r="S52" s="23"/>
      <c r="T52" s="23"/>
      <c r="U52" s="23"/>
      <c r="V52" s="23"/>
    </row>
    <row r="53" spans="1:22" x14ac:dyDescent="0.25">
      <c r="A53" s="74"/>
      <c r="B53" s="161"/>
      <c r="C53" s="159" t="s">
        <v>39</v>
      </c>
      <c r="D53" s="159" t="s">
        <v>39</v>
      </c>
      <c r="E53" s="166" t="s">
        <v>39</v>
      </c>
      <c r="F53" s="167" t="s">
        <v>39</v>
      </c>
      <c r="G53" s="167" t="s">
        <v>39</v>
      </c>
      <c r="H53" s="36" t="s">
        <v>39</v>
      </c>
      <c r="I53" s="154" t="s">
        <v>39</v>
      </c>
      <c r="J53" s="154" t="s">
        <v>39</v>
      </c>
      <c r="K53" s="37" t="s">
        <v>39</v>
      </c>
      <c r="L53" s="146" t="s">
        <v>39</v>
      </c>
      <c r="M53" s="146" t="s">
        <v>39</v>
      </c>
      <c r="N53" s="50" t="s">
        <v>7</v>
      </c>
      <c r="O53" s="143" t="s">
        <v>8</v>
      </c>
      <c r="P53" s="103" t="s">
        <v>7</v>
      </c>
      <c r="R53" s="23"/>
      <c r="S53" s="23"/>
      <c r="T53" s="23"/>
      <c r="U53" s="23"/>
      <c r="V53" s="23"/>
    </row>
    <row r="54" spans="1:22" x14ac:dyDescent="0.25">
      <c r="A54" s="74"/>
      <c r="B54" s="159" t="s">
        <v>39</v>
      </c>
      <c r="C54" s="160" t="s">
        <v>10</v>
      </c>
      <c r="D54" s="160" t="s">
        <v>11</v>
      </c>
      <c r="E54" s="166" t="s">
        <v>40</v>
      </c>
      <c r="F54" s="168" t="s">
        <v>10</v>
      </c>
      <c r="G54" s="168" t="s">
        <v>11</v>
      </c>
      <c r="H54" s="36" t="s">
        <v>40</v>
      </c>
      <c r="I54" s="156" t="s">
        <v>10</v>
      </c>
      <c r="J54" s="155" t="s">
        <v>11</v>
      </c>
      <c r="K54" s="37" t="s">
        <v>40</v>
      </c>
      <c r="L54" s="150" t="s">
        <v>10</v>
      </c>
      <c r="M54" s="147" t="s">
        <v>11</v>
      </c>
      <c r="N54" s="50" t="s">
        <v>9</v>
      </c>
      <c r="O54" s="143" t="s">
        <v>10</v>
      </c>
      <c r="P54" s="104" t="s">
        <v>11</v>
      </c>
      <c r="R54" s="23"/>
      <c r="S54" s="23"/>
      <c r="T54" s="23"/>
      <c r="U54" s="23"/>
      <c r="V54" s="23"/>
    </row>
    <row r="55" spans="1:22" ht="15.75" x14ac:dyDescent="0.25">
      <c r="A55" s="75" t="s">
        <v>53</v>
      </c>
      <c r="B55" s="159" t="s">
        <v>9</v>
      </c>
      <c r="C55" s="160" t="s">
        <v>13</v>
      </c>
      <c r="D55" s="160" t="s">
        <v>14</v>
      </c>
      <c r="E55" s="166"/>
      <c r="F55" s="168" t="s">
        <v>13</v>
      </c>
      <c r="G55" s="168" t="s">
        <v>14</v>
      </c>
      <c r="H55" s="36"/>
      <c r="I55" s="156" t="s">
        <v>13</v>
      </c>
      <c r="J55" s="155" t="s">
        <v>14</v>
      </c>
      <c r="K55" s="37"/>
      <c r="L55" s="150" t="s">
        <v>13</v>
      </c>
      <c r="M55" s="147" t="s">
        <v>14</v>
      </c>
      <c r="N55" s="50"/>
      <c r="O55" s="143" t="s">
        <v>13</v>
      </c>
      <c r="P55" s="103" t="s">
        <v>14</v>
      </c>
      <c r="R55" s="23"/>
      <c r="S55" s="23"/>
      <c r="T55" s="23"/>
      <c r="U55" s="23"/>
      <c r="V55" s="23"/>
    </row>
    <row r="56" spans="1:22" ht="21" x14ac:dyDescent="0.35">
      <c r="A56" s="41" t="s">
        <v>45</v>
      </c>
      <c r="B56" s="198">
        <v>0</v>
      </c>
      <c r="C56" s="80">
        <f>B56/'Asset Summary'!B56</f>
        <v>0</v>
      </c>
      <c r="D56" s="77">
        <v>0</v>
      </c>
      <c r="E56" s="198">
        <v>0</v>
      </c>
      <c r="F56" s="80">
        <f>E56/'Asset Summary'!E56</f>
        <v>0</v>
      </c>
      <c r="G56" s="77">
        <v>0</v>
      </c>
      <c r="H56" s="198">
        <v>0</v>
      </c>
      <c r="I56" s="80">
        <f>H56/'Asset Summary'!H56</f>
        <v>0</v>
      </c>
      <c r="J56" s="77">
        <v>0</v>
      </c>
      <c r="K56" s="198">
        <v>0</v>
      </c>
      <c r="L56" s="80">
        <v>0</v>
      </c>
      <c r="M56" s="77">
        <v>0</v>
      </c>
      <c r="N56" s="181">
        <f t="shared" ref="N56:N63" si="25">B56+E56+H56+K56</f>
        <v>0</v>
      </c>
      <c r="O56" s="80">
        <f>N56/'Asset Summary'!N56</f>
        <v>0</v>
      </c>
      <c r="P56" s="105">
        <f>D56+G56+J56+M56</f>
        <v>0</v>
      </c>
      <c r="R56" s="23"/>
      <c r="S56" s="23"/>
      <c r="T56" s="23"/>
      <c r="U56" s="23"/>
      <c r="V56" s="23"/>
    </row>
    <row r="57" spans="1:22" ht="21" x14ac:dyDescent="0.35">
      <c r="A57" s="42" t="s">
        <v>46</v>
      </c>
      <c r="B57" s="198">
        <v>0</v>
      </c>
      <c r="C57" s="80">
        <f>B57/'Asset Summary'!B57</f>
        <v>0</v>
      </c>
      <c r="D57" s="77">
        <v>0</v>
      </c>
      <c r="E57" s="198">
        <v>0</v>
      </c>
      <c r="F57" s="80">
        <f>E57/'Asset Summary'!E57</f>
        <v>0</v>
      </c>
      <c r="G57" s="77">
        <v>0</v>
      </c>
      <c r="H57" s="198">
        <v>0</v>
      </c>
      <c r="I57" s="80">
        <f>H57/'Asset Summary'!H57</f>
        <v>0</v>
      </c>
      <c r="J57" s="77">
        <v>0</v>
      </c>
      <c r="K57" s="198">
        <v>0</v>
      </c>
      <c r="L57" s="80">
        <f>K57/'Asset Summary'!K57</f>
        <v>0</v>
      </c>
      <c r="M57" s="77">
        <v>0</v>
      </c>
      <c r="N57" s="181">
        <f t="shared" si="25"/>
        <v>0</v>
      </c>
      <c r="O57" s="80">
        <f>N57/'Asset Summary'!N57</f>
        <v>0</v>
      </c>
      <c r="P57" s="105">
        <f t="shared" ref="P57:P63" si="26">D57+G57+J57+M57</f>
        <v>0</v>
      </c>
      <c r="R57" s="38"/>
      <c r="S57" s="11"/>
      <c r="T57" s="30"/>
      <c r="U57" s="30"/>
      <c r="V57" s="31"/>
    </row>
    <row r="58" spans="1:22" ht="21" x14ac:dyDescent="0.35">
      <c r="A58" s="42" t="s">
        <v>47</v>
      </c>
      <c r="B58" s="198">
        <v>0</v>
      </c>
      <c r="C58" s="80">
        <f>B58/'Asset Summary'!B58</f>
        <v>0</v>
      </c>
      <c r="D58" s="77">
        <v>0</v>
      </c>
      <c r="E58" s="198">
        <v>0</v>
      </c>
      <c r="F58" s="80">
        <f>E58/'Asset Summary'!E58</f>
        <v>0</v>
      </c>
      <c r="G58" s="77">
        <v>0</v>
      </c>
      <c r="H58" s="198">
        <v>0</v>
      </c>
      <c r="I58" s="80">
        <v>0</v>
      </c>
      <c r="J58" s="77">
        <v>0</v>
      </c>
      <c r="K58" s="198">
        <v>0</v>
      </c>
      <c r="L58" s="80">
        <v>0</v>
      </c>
      <c r="M58" s="77">
        <v>0</v>
      </c>
      <c r="N58" s="181">
        <f t="shared" si="25"/>
        <v>0</v>
      </c>
      <c r="O58" s="80">
        <f>N58/'Asset Summary'!N58</f>
        <v>0</v>
      </c>
      <c r="P58" s="105">
        <f t="shared" si="26"/>
        <v>0</v>
      </c>
      <c r="R58" s="38"/>
      <c r="S58" s="11"/>
      <c r="T58" s="30"/>
      <c r="U58" s="30"/>
      <c r="V58" s="31"/>
    </row>
    <row r="59" spans="1:22" ht="21" x14ac:dyDescent="0.35">
      <c r="A59" s="42" t="s">
        <v>48</v>
      </c>
      <c r="B59" s="198">
        <v>0</v>
      </c>
      <c r="C59" s="80">
        <f>B59/'Asset Summary'!B59</f>
        <v>0</v>
      </c>
      <c r="D59" s="77">
        <v>0</v>
      </c>
      <c r="E59" s="198">
        <v>0</v>
      </c>
      <c r="F59" s="80">
        <f>E59/'Asset Summary'!E59</f>
        <v>0</v>
      </c>
      <c r="G59" s="77">
        <v>0</v>
      </c>
      <c r="H59" s="198">
        <v>0</v>
      </c>
      <c r="I59" s="80">
        <v>0</v>
      </c>
      <c r="J59" s="77">
        <v>0</v>
      </c>
      <c r="K59" s="198">
        <v>0</v>
      </c>
      <c r="L59" s="80">
        <v>0</v>
      </c>
      <c r="M59" s="77">
        <v>0</v>
      </c>
      <c r="N59" s="181">
        <f t="shared" si="25"/>
        <v>0</v>
      </c>
      <c r="O59" s="80">
        <f>N59/'Asset Summary'!N59</f>
        <v>0</v>
      </c>
      <c r="P59" s="105">
        <f t="shared" si="26"/>
        <v>0</v>
      </c>
      <c r="R59" s="38"/>
      <c r="S59" s="11"/>
      <c r="T59" s="30"/>
      <c r="U59" s="30"/>
      <c r="V59" s="31"/>
    </row>
    <row r="60" spans="1:22" ht="21" x14ac:dyDescent="0.35">
      <c r="A60" s="42" t="s">
        <v>49</v>
      </c>
      <c r="B60" s="198">
        <v>0</v>
      </c>
      <c r="C60" s="80">
        <f>B60/'Asset Summary'!B60</f>
        <v>0</v>
      </c>
      <c r="D60" s="77">
        <v>0</v>
      </c>
      <c r="E60" s="198">
        <v>0</v>
      </c>
      <c r="F60" s="80">
        <f>E60/'Asset Summary'!E60</f>
        <v>0</v>
      </c>
      <c r="G60" s="77">
        <v>0</v>
      </c>
      <c r="H60" s="198">
        <v>0</v>
      </c>
      <c r="I60" s="80">
        <v>0</v>
      </c>
      <c r="J60" s="77">
        <v>0</v>
      </c>
      <c r="K60" s="198">
        <v>0</v>
      </c>
      <c r="L60" s="80">
        <v>0</v>
      </c>
      <c r="M60" s="77">
        <v>0</v>
      </c>
      <c r="N60" s="181">
        <f t="shared" si="25"/>
        <v>0</v>
      </c>
      <c r="O60" s="80">
        <f>N60/'Asset Summary'!N60</f>
        <v>0</v>
      </c>
      <c r="P60" s="105">
        <f t="shared" si="26"/>
        <v>0</v>
      </c>
      <c r="R60" s="23"/>
      <c r="S60" s="23"/>
      <c r="T60" s="23"/>
      <c r="U60" s="23"/>
      <c r="V60" s="23"/>
    </row>
    <row r="61" spans="1:22" ht="21" x14ac:dyDescent="0.35">
      <c r="A61" s="42" t="s">
        <v>50</v>
      </c>
      <c r="B61" s="198">
        <v>0</v>
      </c>
      <c r="C61" s="80">
        <f>B61/'Asset Summary'!B61</f>
        <v>0</v>
      </c>
      <c r="D61" s="77">
        <v>0</v>
      </c>
      <c r="E61" s="198">
        <v>0</v>
      </c>
      <c r="F61" s="80">
        <f>E61/'Asset Summary'!E61</f>
        <v>0</v>
      </c>
      <c r="G61" s="77">
        <v>0</v>
      </c>
      <c r="H61" s="198">
        <v>0</v>
      </c>
      <c r="I61" s="80">
        <f>H61/'Asset Summary'!H61</f>
        <v>0</v>
      </c>
      <c r="J61" s="77">
        <v>0</v>
      </c>
      <c r="K61" s="198">
        <v>0</v>
      </c>
      <c r="L61" s="80">
        <f>K61/'Asset Summary'!K61</f>
        <v>0</v>
      </c>
      <c r="M61" s="77">
        <v>0</v>
      </c>
      <c r="N61" s="182">
        <f t="shared" si="25"/>
        <v>0</v>
      </c>
      <c r="O61" s="80">
        <f>N61/'Asset Summary'!N61</f>
        <v>0</v>
      </c>
      <c r="P61" s="105">
        <f t="shared" si="26"/>
        <v>0</v>
      </c>
      <c r="R61" s="23"/>
      <c r="S61" s="11"/>
      <c r="T61" s="30"/>
      <c r="U61" s="32"/>
      <c r="V61" s="31"/>
    </row>
    <row r="62" spans="1:22" ht="21" x14ac:dyDescent="0.35">
      <c r="A62" s="42" t="s">
        <v>51</v>
      </c>
      <c r="B62" s="198">
        <v>0</v>
      </c>
      <c r="C62" s="80">
        <f>B62/'Asset Summary'!B62</f>
        <v>0</v>
      </c>
      <c r="D62" s="77">
        <v>0</v>
      </c>
      <c r="E62" s="198">
        <v>0</v>
      </c>
      <c r="F62" s="80">
        <v>0</v>
      </c>
      <c r="G62" s="77">
        <v>0</v>
      </c>
      <c r="H62" s="198">
        <v>0</v>
      </c>
      <c r="I62" s="80">
        <f>H62/'Asset Summary'!H62</f>
        <v>0</v>
      </c>
      <c r="J62" s="77">
        <v>0</v>
      </c>
      <c r="K62" s="198">
        <v>0</v>
      </c>
      <c r="L62" s="80">
        <v>0</v>
      </c>
      <c r="M62" s="77">
        <v>0</v>
      </c>
      <c r="N62" s="182">
        <f t="shared" si="25"/>
        <v>0</v>
      </c>
      <c r="O62" s="80">
        <f>N62/'Asset Summary'!N62</f>
        <v>0</v>
      </c>
      <c r="P62" s="105">
        <f t="shared" si="26"/>
        <v>0</v>
      </c>
      <c r="R62" s="23"/>
      <c r="S62" s="11"/>
      <c r="T62" s="30"/>
      <c r="U62" s="30"/>
      <c r="V62" s="31"/>
    </row>
    <row r="63" spans="1:22" ht="21" x14ac:dyDescent="0.35">
      <c r="A63" s="42" t="s">
        <v>52</v>
      </c>
      <c r="B63" s="199">
        <v>0</v>
      </c>
      <c r="C63" s="80">
        <f>B63/'Asset Summary'!B63</f>
        <v>0</v>
      </c>
      <c r="D63" s="170">
        <v>0</v>
      </c>
      <c r="E63" s="199">
        <v>0</v>
      </c>
      <c r="F63" s="80">
        <f>E63/'Asset Summary'!E63</f>
        <v>0</v>
      </c>
      <c r="G63" s="170">
        <v>0</v>
      </c>
      <c r="H63" s="199">
        <v>0</v>
      </c>
      <c r="I63" s="80">
        <f>H63/'Asset Summary'!H63</f>
        <v>0</v>
      </c>
      <c r="J63" s="170">
        <v>0</v>
      </c>
      <c r="K63" s="199">
        <v>0</v>
      </c>
      <c r="L63" s="80">
        <v>0</v>
      </c>
      <c r="M63" s="170">
        <v>0</v>
      </c>
      <c r="N63" s="182">
        <f t="shared" si="25"/>
        <v>0</v>
      </c>
      <c r="O63" s="80">
        <f>N63/'Asset Summary'!N63</f>
        <v>0</v>
      </c>
      <c r="P63" s="105">
        <f t="shared" si="26"/>
        <v>0</v>
      </c>
      <c r="R63" s="23"/>
      <c r="S63" s="11"/>
      <c r="T63" s="30"/>
      <c r="U63" s="30"/>
      <c r="V63" s="31"/>
    </row>
    <row r="64" spans="1:22" ht="21.75" thickBot="1" x14ac:dyDescent="0.4">
      <c r="A64" s="48" t="s">
        <v>15</v>
      </c>
      <c r="B64" s="197">
        <f t="shared" ref="B64:P64" si="27">SUM(B56:B63)</f>
        <v>0</v>
      </c>
      <c r="C64" s="152">
        <f>B64/'Asset Summary'!B64</f>
        <v>0</v>
      </c>
      <c r="D64" s="171">
        <f t="shared" si="27"/>
        <v>0</v>
      </c>
      <c r="E64" s="200">
        <f t="shared" si="27"/>
        <v>0</v>
      </c>
      <c r="F64" s="152">
        <f>E64/'Asset Summary'!E64</f>
        <v>0</v>
      </c>
      <c r="G64" s="79">
        <f t="shared" si="27"/>
        <v>0</v>
      </c>
      <c r="H64" s="200">
        <f t="shared" si="27"/>
        <v>0</v>
      </c>
      <c r="I64" s="152">
        <f>H64/'Asset Summary'!H64</f>
        <v>0</v>
      </c>
      <c r="J64" s="79">
        <f t="shared" si="27"/>
        <v>0</v>
      </c>
      <c r="K64" s="200">
        <f t="shared" si="27"/>
        <v>0</v>
      </c>
      <c r="L64" s="152">
        <f>K64/'Asset Summary'!K64</f>
        <v>0</v>
      </c>
      <c r="M64" s="171">
        <f t="shared" si="27"/>
        <v>0</v>
      </c>
      <c r="N64" s="200">
        <f t="shared" si="27"/>
        <v>0</v>
      </c>
      <c r="O64" s="144">
        <f>N64/'Asset Summary'!N64</f>
        <v>0</v>
      </c>
      <c r="P64" s="172">
        <f t="shared" si="27"/>
        <v>0</v>
      </c>
      <c r="R64" s="23"/>
      <c r="S64" s="23"/>
      <c r="T64" s="23"/>
      <c r="U64" s="23"/>
      <c r="V64" s="23"/>
    </row>
    <row r="65" spans="1:16" s="23" customFormat="1" ht="21" x14ac:dyDescent="0.35">
      <c r="A65" s="7"/>
      <c r="B65" s="30"/>
      <c r="C65" s="11"/>
      <c r="D65" s="30"/>
      <c r="E65" s="30"/>
      <c r="F65" s="11"/>
      <c r="G65" s="30"/>
      <c r="H65" s="30"/>
      <c r="I65" s="11"/>
      <c r="J65" s="30"/>
      <c r="K65" s="30"/>
      <c r="L65" s="11"/>
      <c r="M65" s="30"/>
      <c r="N65" s="30"/>
      <c r="O65" s="11"/>
      <c r="P65" s="30"/>
    </row>
    <row r="66" spans="1:16" ht="20.25" customHeight="1" x14ac:dyDescent="0.25">
      <c r="A66" s="28"/>
      <c r="H66" s="39"/>
      <c r="J66" s="39"/>
      <c r="K66" s="3"/>
      <c r="L66" s="3"/>
      <c r="M66" s="3"/>
      <c r="N66" s="3"/>
    </row>
    <row r="67" spans="1:16" ht="27" thickBot="1" x14ac:dyDescent="0.45">
      <c r="A67" s="60" t="s">
        <v>54</v>
      </c>
    </row>
    <row r="68" spans="1:16" x14ac:dyDescent="0.25">
      <c r="A68" s="45"/>
      <c r="B68" s="46" t="s">
        <v>41</v>
      </c>
      <c r="C68" s="270" t="s">
        <v>42</v>
      </c>
      <c r="D68" s="243"/>
      <c r="I68" s="177"/>
      <c r="J68" s="177"/>
      <c r="K68" s="177"/>
      <c r="L68" s="177"/>
      <c r="M68" s="177"/>
      <c r="N68" s="177"/>
      <c r="O68" s="177"/>
    </row>
    <row r="69" spans="1:16" ht="15.75" x14ac:dyDescent="0.25">
      <c r="A69" s="47" t="s">
        <v>53</v>
      </c>
      <c r="B69" s="44" t="s">
        <v>9</v>
      </c>
      <c r="C69" s="271" t="s">
        <v>43</v>
      </c>
      <c r="D69" s="243"/>
      <c r="E69" s="177"/>
      <c r="F69" s="177"/>
      <c r="I69" s="175"/>
      <c r="J69" s="176"/>
      <c r="K69" s="176"/>
      <c r="L69" s="176"/>
      <c r="M69" s="176"/>
      <c r="N69" s="176"/>
      <c r="O69" s="176"/>
    </row>
    <row r="70" spans="1:16" ht="21" x14ac:dyDescent="0.35">
      <c r="A70" s="41" t="s">
        <v>45</v>
      </c>
      <c r="B70" s="213">
        <v>3.4789597988128662</v>
      </c>
      <c r="C70" s="272">
        <f>B70/'Asset Summary'!B70</f>
        <v>8.3156924540742522E-5</v>
      </c>
      <c r="D70" s="4"/>
      <c r="E70" s="176"/>
      <c r="F70" s="176"/>
      <c r="I70" s="175"/>
      <c r="J70" s="176"/>
      <c r="K70" s="176"/>
      <c r="L70" s="176"/>
      <c r="M70" s="176"/>
      <c r="N70" s="176"/>
      <c r="O70" s="176"/>
    </row>
    <row r="71" spans="1:16" ht="21" x14ac:dyDescent="0.35">
      <c r="A71" s="42" t="s">
        <v>46</v>
      </c>
      <c r="B71" s="213">
        <v>3.8757256269454956</v>
      </c>
      <c r="C71" s="272">
        <f>B71/'Asset Summary'!B71</f>
        <v>5.5073948627312566E-5</v>
      </c>
      <c r="D71" s="181"/>
      <c r="E71" s="176"/>
      <c r="F71" s="176"/>
      <c r="I71" s="175"/>
      <c r="J71" s="176"/>
      <c r="K71" s="176"/>
      <c r="L71" s="176"/>
      <c r="M71" s="176"/>
      <c r="N71" s="176"/>
      <c r="O71" s="176"/>
    </row>
    <row r="72" spans="1:16" ht="21" x14ac:dyDescent="0.35">
      <c r="A72" s="42" t="s">
        <v>47</v>
      </c>
      <c r="B72" s="195">
        <v>0</v>
      </c>
      <c r="C72" s="272">
        <f>B72/'Asset Summary'!B72</f>
        <v>0</v>
      </c>
      <c r="D72" s="181"/>
      <c r="E72" s="176"/>
      <c r="F72" s="176"/>
      <c r="I72" s="175"/>
      <c r="J72" s="176"/>
      <c r="K72" s="176"/>
      <c r="L72" s="176"/>
      <c r="M72" s="176"/>
      <c r="N72" s="176"/>
      <c r="O72" s="176"/>
    </row>
    <row r="73" spans="1:16" ht="21" x14ac:dyDescent="0.35">
      <c r="A73" s="42" t="s">
        <v>48</v>
      </c>
      <c r="B73" s="213">
        <v>26.127044677734375</v>
      </c>
      <c r="C73" s="272">
        <f>B73/'Asset Summary'!B73</f>
        <v>1.298099714876162E-3</v>
      </c>
      <c r="D73" s="181"/>
      <c r="E73" s="176"/>
      <c r="F73" s="176"/>
      <c r="I73" s="175"/>
      <c r="J73" s="176"/>
      <c r="K73" s="176"/>
      <c r="L73" s="176"/>
      <c r="M73" s="176"/>
      <c r="N73" s="176"/>
      <c r="O73" s="176"/>
    </row>
    <row r="74" spans="1:16" ht="21" x14ac:dyDescent="0.35">
      <c r="A74" s="42" t="s">
        <v>49</v>
      </c>
      <c r="B74" s="195">
        <v>0</v>
      </c>
      <c r="C74" s="272">
        <f>B74/'Asset Summary'!B74</f>
        <v>0</v>
      </c>
      <c r="D74" s="4"/>
      <c r="E74" s="176"/>
      <c r="F74" s="176"/>
      <c r="I74" s="175"/>
      <c r="J74" s="176"/>
      <c r="K74" s="176"/>
      <c r="L74" s="176"/>
      <c r="M74" s="176"/>
      <c r="N74" s="176"/>
      <c r="O74" s="176"/>
    </row>
    <row r="75" spans="1:16" ht="21" x14ac:dyDescent="0.35">
      <c r="A75" s="42" t="s">
        <v>50</v>
      </c>
      <c r="B75" s="195">
        <v>0</v>
      </c>
      <c r="C75" s="272">
        <f>B75/'Asset Summary'!B75</f>
        <v>0</v>
      </c>
      <c r="D75" s="181"/>
      <c r="E75" s="176"/>
      <c r="F75" s="176"/>
      <c r="I75" s="175"/>
      <c r="J75" s="176"/>
      <c r="K75" s="176"/>
      <c r="L75" s="176"/>
      <c r="M75" s="176"/>
      <c r="N75" s="176"/>
      <c r="O75" s="176"/>
    </row>
    <row r="76" spans="1:16" ht="21" x14ac:dyDescent="0.35">
      <c r="A76" s="42" t="s">
        <v>51</v>
      </c>
      <c r="B76" s="195">
        <v>0</v>
      </c>
      <c r="C76" s="272">
        <f>B76/'Asset Summary'!B76</f>
        <v>0</v>
      </c>
      <c r="D76" s="181"/>
      <c r="E76" s="176"/>
      <c r="F76" s="176"/>
      <c r="I76" s="175"/>
      <c r="J76" s="176"/>
      <c r="K76" s="176"/>
      <c r="L76" s="176"/>
      <c r="M76" s="176"/>
      <c r="N76" s="176"/>
      <c r="O76" s="176"/>
    </row>
    <row r="77" spans="1:16" ht="21" x14ac:dyDescent="0.35">
      <c r="A77" s="42" t="s">
        <v>52</v>
      </c>
      <c r="B77" s="196">
        <v>0</v>
      </c>
      <c r="C77" s="273">
        <f>B77/'Asset Summary'!B77</f>
        <v>0</v>
      </c>
      <c r="D77" s="4"/>
      <c r="E77" s="176"/>
      <c r="F77" s="176"/>
    </row>
    <row r="78" spans="1:16" ht="21.75" thickBot="1" x14ac:dyDescent="0.4">
      <c r="A78" s="48" t="s">
        <v>15</v>
      </c>
      <c r="B78" s="197">
        <f>SUM(B70:B77)</f>
        <v>33.481730103492737</v>
      </c>
      <c r="C78" s="274">
        <f>B78/'Asset Summary'!B78</f>
        <v>1.3064626221810359E-4</v>
      </c>
      <c r="D78" s="3"/>
    </row>
    <row r="79" spans="1:16" ht="15.75" customHeight="1" x14ac:dyDescent="0.25">
      <c r="B79" s="2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79"/>
  <sheetViews>
    <sheetView zoomScale="70" zoomScaleNormal="70" workbookViewId="0">
      <pane xSplit="1" topLeftCell="B1" activePane="topRight" state="frozen"/>
      <selection activeCell="A28" sqref="A28"/>
      <selection pane="topRight" activeCell="A2" sqref="A2"/>
    </sheetView>
  </sheetViews>
  <sheetFormatPr defaultColWidth="9.140625" defaultRowHeight="15" x14ac:dyDescent="0.25"/>
  <cols>
    <col min="1" max="1" width="61" style="2" customWidth="1"/>
    <col min="2" max="2" width="26.28515625" style="2" customWidth="1"/>
    <col min="3" max="3" width="25.85546875" style="2" customWidth="1"/>
    <col min="4" max="4" width="26.5703125" style="2" customWidth="1"/>
    <col min="5" max="5" width="26.140625" style="2" customWidth="1"/>
    <col min="6" max="6" width="26.42578125" style="2" customWidth="1"/>
    <col min="7" max="7" width="28.42578125" style="2" customWidth="1"/>
    <col min="8" max="8" width="27.28515625" style="2" customWidth="1"/>
    <col min="9" max="9" width="27.7109375" style="2" customWidth="1"/>
    <col min="10" max="10" width="28.28515625" style="2" customWidth="1"/>
    <col min="11" max="11" width="25.5703125" style="2" customWidth="1"/>
    <col min="12" max="12" width="20.28515625" style="2" customWidth="1"/>
    <col min="13" max="13" width="26.42578125" style="2" customWidth="1"/>
    <col min="14" max="14" width="22.28515625" style="2" customWidth="1"/>
    <col min="15" max="15" width="24.85546875" style="2" customWidth="1"/>
    <col min="16" max="17" width="30.28515625" style="2" customWidth="1"/>
    <col min="18" max="18" width="22.140625" style="2" customWidth="1"/>
    <col min="19" max="19" width="23.28515625" style="2" customWidth="1"/>
    <col min="20" max="20" width="28.28515625" style="2" customWidth="1"/>
    <col min="21" max="21" width="25" style="2" customWidth="1"/>
    <col min="22" max="22" width="20.28515625" style="2" bestFit="1" customWidth="1"/>
    <col min="23" max="23" width="24" style="2" customWidth="1"/>
    <col min="24" max="24" width="25.5703125" style="2" customWidth="1"/>
    <col min="25" max="25" width="25.85546875" style="2" customWidth="1"/>
    <col min="26" max="26" width="20.28515625" style="2" bestFit="1" customWidth="1"/>
    <col min="27" max="27" width="30" style="2" customWidth="1"/>
    <col min="28" max="28" width="26" style="2" bestFit="1" customWidth="1"/>
    <col min="29" max="29" width="15.7109375" style="2" bestFit="1" customWidth="1"/>
    <col min="30" max="30" width="17.5703125" style="2" customWidth="1"/>
    <col min="31" max="31" width="24" style="2" bestFit="1" customWidth="1"/>
    <col min="32" max="32" width="15" style="2" customWidth="1"/>
    <col min="33" max="33" width="27" style="2" customWidth="1"/>
    <col min="34" max="34" width="25.140625" style="2" customWidth="1"/>
    <col min="35" max="35" width="21.140625" style="2" customWidth="1"/>
    <col min="36" max="36" width="16.5703125" style="2" customWidth="1"/>
    <col min="37" max="37" width="15" style="2" customWidth="1"/>
    <col min="38" max="38" width="19.7109375" style="2" customWidth="1"/>
    <col min="39" max="39" width="18.42578125" style="2" customWidth="1"/>
    <col min="40" max="40" width="19" style="2" customWidth="1"/>
    <col min="41" max="41" width="15.5703125" style="2" customWidth="1"/>
    <col min="42" max="42" width="23.28515625" style="2" bestFit="1" customWidth="1"/>
    <col min="43" max="43" width="21.42578125" style="2" bestFit="1" customWidth="1"/>
    <col min="44" max="44" width="14.140625" style="2" bestFit="1" customWidth="1"/>
    <col min="45" max="45" width="24.85546875" style="2" bestFit="1" customWidth="1"/>
    <col min="46" max="46" width="16.28515625" style="2" customWidth="1"/>
    <col min="47" max="47" width="18.42578125" style="2" customWidth="1"/>
    <col min="48" max="48" width="17.85546875" style="2" customWidth="1"/>
    <col min="49" max="49" width="17.42578125" style="2" customWidth="1"/>
    <col min="50" max="50" width="13.140625" style="2" customWidth="1"/>
    <col min="51" max="51" width="19.42578125" style="2" customWidth="1"/>
    <col min="52" max="52" width="14.42578125" style="2" bestFit="1" customWidth="1"/>
    <col min="53" max="53" width="15.140625" style="2" customWidth="1"/>
    <col min="54" max="54" width="18.85546875" style="2" customWidth="1"/>
    <col min="55" max="55" width="22.42578125" style="2" bestFit="1" customWidth="1"/>
    <col min="56" max="16384" width="9.140625" style="2"/>
  </cols>
  <sheetData>
    <row r="1" spans="1:30" ht="33.75" x14ac:dyDescent="0.5">
      <c r="A1" s="201" t="s">
        <v>64</v>
      </c>
    </row>
    <row r="2" spans="1:30" ht="33.75" x14ac:dyDescent="0.5">
      <c r="A2" s="1"/>
    </row>
    <row r="3" spans="1:30" ht="27" thickBot="1" x14ac:dyDescent="0.45">
      <c r="A3" s="60" t="s">
        <v>0</v>
      </c>
      <c r="C3" s="3"/>
      <c r="E3" s="3"/>
      <c r="F3" s="3"/>
      <c r="N3" s="3"/>
      <c r="O3" s="3"/>
      <c r="P3" s="3"/>
      <c r="Q3" s="3"/>
      <c r="R3" s="3"/>
      <c r="S3" s="3"/>
      <c r="T3" s="3"/>
      <c r="U3" s="3"/>
      <c r="V3" s="3"/>
      <c r="W3" s="3"/>
      <c r="AB3" s="4"/>
      <c r="AC3" s="4"/>
      <c r="AD3" s="4"/>
    </row>
    <row r="4" spans="1:30" x14ac:dyDescent="0.25">
      <c r="A4" s="53"/>
      <c r="B4" s="108" t="s">
        <v>1</v>
      </c>
      <c r="C4" s="108"/>
      <c r="D4" s="110"/>
      <c r="E4" s="57" t="s">
        <v>2</v>
      </c>
      <c r="F4" s="112"/>
      <c r="G4" s="117"/>
      <c r="H4" s="40" t="s">
        <v>3</v>
      </c>
      <c r="I4" s="122"/>
      <c r="J4" s="125"/>
      <c r="K4" s="59" t="s">
        <v>4</v>
      </c>
      <c r="L4" s="97"/>
      <c r="M4" s="130"/>
    </row>
    <row r="5" spans="1:30" x14ac:dyDescent="0.25">
      <c r="A5" s="54"/>
      <c r="B5" s="109" t="s">
        <v>5</v>
      </c>
      <c r="C5" s="109" t="s">
        <v>5</v>
      </c>
      <c r="D5" s="111" t="s">
        <v>5</v>
      </c>
      <c r="E5" s="58" t="s">
        <v>2</v>
      </c>
      <c r="F5" s="113" t="s">
        <v>2</v>
      </c>
      <c r="G5" s="118" t="s">
        <v>2</v>
      </c>
      <c r="H5" s="5" t="s">
        <v>6</v>
      </c>
      <c r="I5" s="123" t="s">
        <v>6</v>
      </c>
      <c r="J5" s="126" t="s">
        <v>6</v>
      </c>
      <c r="K5" s="50" t="s">
        <v>7</v>
      </c>
      <c r="L5" s="99" t="s">
        <v>8</v>
      </c>
      <c r="M5" s="103" t="s">
        <v>7</v>
      </c>
    </row>
    <row r="6" spans="1:30" x14ac:dyDescent="0.25">
      <c r="A6" s="54"/>
      <c r="B6" s="109" t="s">
        <v>9</v>
      </c>
      <c r="C6" s="109" t="s">
        <v>10</v>
      </c>
      <c r="D6" s="111" t="s">
        <v>11</v>
      </c>
      <c r="E6" s="56" t="s">
        <v>9</v>
      </c>
      <c r="F6" s="114" t="s">
        <v>12</v>
      </c>
      <c r="G6" s="119" t="s">
        <v>11</v>
      </c>
      <c r="H6" s="6" t="s">
        <v>9</v>
      </c>
      <c r="I6" s="124" t="s">
        <v>12</v>
      </c>
      <c r="J6" s="127" t="s">
        <v>11</v>
      </c>
      <c r="K6" s="50" t="s">
        <v>9</v>
      </c>
      <c r="L6" s="99" t="s">
        <v>12</v>
      </c>
      <c r="M6" s="104" t="s">
        <v>11</v>
      </c>
    </row>
    <row r="7" spans="1:30" ht="15.75" x14ac:dyDescent="0.25">
      <c r="A7" s="55" t="s">
        <v>53</v>
      </c>
      <c r="B7" s="109"/>
      <c r="C7" s="109" t="s">
        <v>13</v>
      </c>
      <c r="D7" s="111" t="s">
        <v>14</v>
      </c>
      <c r="E7" s="56"/>
      <c r="F7" s="114" t="s">
        <v>13</v>
      </c>
      <c r="G7" s="119" t="s">
        <v>14</v>
      </c>
      <c r="H7" s="6"/>
      <c r="I7" s="124" t="s">
        <v>13</v>
      </c>
      <c r="J7" s="127" t="s">
        <v>14</v>
      </c>
      <c r="K7" s="50"/>
      <c r="L7" s="99" t="s">
        <v>13</v>
      </c>
      <c r="M7" s="103" t="s">
        <v>14</v>
      </c>
    </row>
    <row r="8" spans="1:30" ht="21" x14ac:dyDescent="0.35">
      <c r="A8" s="41" t="s">
        <v>45</v>
      </c>
      <c r="B8" s="220">
        <v>21</v>
      </c>
      <c r="C8" s="81">
        <f>B8/'Asset Summary'!B8</f>
        <v>8.2794511906639332E-4</v>
      </c>
      <c r="D8" s="221">
        <v>1856686.13</v>
      </c>
      <c r="E8" s="219">
        <v>17</v>
      </c>
      <c r="F8" s="115">
        <f>E8/'Asset Summary'!E8</f>
        <v>2.8926322953888037E-3</v>
      </c>
      <c r="G8" s="221">
        <v>1564187.9380000003</v>
      </c>
      <c r="H8" s="181">
        <v>0</v>
      </c>
      <c r="I8" s="81">
        <f>H8/'Asset Summary'!H8</f>
        <v>0</v>
      </c>
      <c r="J8" s="77">
        <v>0</v>
      </c>
      <c r="K8" s="182">
        <f>B8+E8+H8</f>
        <v>38</v>
      </c>
      <c r="L8" s="128">
        <f>K8/'Asset Summary'!K8</f>
        <v>1.2004422682040752E-3</v>
      </c>
      <c r="M8" s="105">
        <f>D8+G8+J8</f>
        <v>3420874.068</v>
      </c>
    </row>
    <row r="9" spans="1:30" ht="21" x14ac:dyDescent="0.35">
      <c r="A9" s="42" t="s">
        <v>46</v>
      </c>
      <c r="B9" s="198">
        <v>0</v>
      </c>
      <c r="C9" s="81">
        <f>B9/'Asset Summary'!B9</f>
        <v>0</v>
      </c>
      <c r="D9" s="77">
        <v>0</v>
      </c>
      <c r="E9" s="180">
        <v>0</v>
      </c>
      <c r="F9" s="115">
        <f>E9/'Asset Summary'!E9</f>
        <v>0</v>
      </c>
      <c r="G9" s="120">
        <v>0</v>
      </c>
      <c r="H9" s="181">
        <v>0</v>
      </c>
      <c r="I9" s="81">
        <f>H9/'Asset Summary'!H9</f>
        <v>0</v>
      </c>
      <c r="J9" s="77">
        <v>0</v>
      </c>
      <c r="K9" s="182">
        <f t="shared" ref="K9:K15" si="0">B9+E9+H9</f>
        <v>0</v>
      </c>
      <c r="L9" s="128">
        <f>K9/'Asset Summary'!K9</f>
        <v>0</v>
      </c>
      <c r="M9" s="105">
        <f t="shared" ref="M9:M15" si="1">D9+G9+J9</f>
        <v>0</v>
      </c>
    </row>
    <row r="10" spans="1:30" ht="21" x14ac:dyDescent="0.35">
      <c r="A10" s="42" t="s">
        <v>47</v>
      </c>
      <c r="B10" s="198">
        <v>0</v>
      </c>
      <c r="C10" s="81">
        <f>B10/'Asset Summary'!B10</f>
        <v>0</v>
      </c>
      <c r="D10" s="77">
        <v>0</v>
      </c>
      <c r="E10" s="180">
        <v>0</v>
      </c>
      <c r="F10" s="115">
        <f>E10/'Asset Summary'!E10</f>
        <v>0</v>
      </c>
      <c r="G10" s="120">
        <v>0</v>
      </c>
      <c r="H10" s="181">
        <v>0</v>
      </c>
      <c r="I10" s="81">
        <f>H10/'Asset Summary'!H10</f>
        <v>0</v>
      </c>
      <c r="J10" s="77">
        <v>0</v>
      </c>
      <c r="K10" s="182">
        <f t="shared" si="0"/>
        <v>0</v>
      </c>
      <c r="L10" s="128">
        <f>K10/'Asset Summary'!K10</f>
        <v>0</v>
      </c>
      <c r="M10" s="105">
        <f t="shared" si="1"/>
        <v>0</v>
      </c>
    </row>
    <row r="11" spans="1:30" ht="21" x14ac:dyDescent="0.35">
      <c r="A11" s="42" t="s">
        <v>48</v>
      </c>
      <c r="B11" s="220">
        <v>25</v>
      </c>
      <c r="C11" s="81">
        <f>B11/'Asset Summary'!B11</f>
        <v>2.3820867079561697E-3</v>
      </c>
      <c r="D11" s="221">
        <v>3833921.11</v>
      </c>
      <c r="E11" s="219">
        <v>1</v>
      </c>
      <c r="F11" s="115">
        <f>E11/'Asset Summary'!E11</f>
        <v>1.3422818791946308E-3</v>
      </c>
      <c r="G11" s="221">
        <v>1143081</v>
      </c>
      <c r="H11" s="181">
        <v>0</v>
      </c>
      <c r="I11" s="81">
        <f>H11/'Asset Summary'!H11</f>
        <v>0</v>
      </c>
      <c r="J11" s="77">
        <v>0</v>
      </c>
      <c r="K11" s="182">
        <f t="shared" si="0"/>
        <v>26</v>
      </c>
      <c r="L11" s="128">
        <f>K11/'Asset Summary'!K11</f>
        <v>2.2982409617254484E-3</v>
      </c>
      <c r="M11" s="105">
        <f t="shared" si="1"/>
        <v>4977002.1099999994</v>
      </c>
    </row>
    <row r="12" spans="1:30" ht="21" x14ac:dyDescent="0.35">
      <c r="A12" s="42" t="s">
        <v>49</v>
      </c>
      <c r="B12" s="198">
        <v>0</v>
      </c>
      <c r="C12" s="81">
        <f>B12/'Asset Summary'!B12</f>
        <v>0</v>
      </c>
      <c r="D12" s="77">
        <v>0</v>
      </c>
      <c r="E12" s="180">
        <v>0</v>
      </c>
      <c r="F12" s="115">
        <f>E12/'Asset Summary'!E12</f>
        <v>0</v>
      </c>
      <c r="G12" s="120">
        <v>0</v>
      </c>
      <c r="H12" s="181">
        <v>0</v>
      </c>
      <c r="I12" s="81">
        <f>H12/'Asset Summary'!H12</f>
        <v>0</v>
      </c>
      <c r="J12" s="77">
        <v>0</v>
      </c>
      <c r="K12" s="182">
        <f t="shared" si="0"/>
        <v>0</v>
      </c>
      <c r="L12" s="128">
        <f>K12/'Asset Summary'!K12</f>
        <v>0</v>
      </c>
      <c r="M12" s="105">
        <f t="shared" si="1"/>
        <v>0</v>
      </c>
    </row>
    <row r="13" spans="1:30" ht="21" x14ac:dyDescent="0.35">
      <c r="A13" s="42" t="s">
        <v>50</v>
      </c>
      <c r="B13" s="198">
        <v>0</v>
      </c>
      <c r="C13" s="81">
        <f>B13/'Asset Summary'!B13</f>
        <v>0</v>
      </c>
      <c r="D13" s="77">
        <v>0</v>
      </c>
      <c r="E13" s="180">
        <v>0</v>
      </c>
      <c r="F13" s="115">
        <f>E13/'Asset Summary'!E13</f>
        <v>0</v>
      </c>
      <c r="G13" s="120">
        <v>0</v>
      </c>
      <c r="H13" s="181">
        <v>0</v>
      </c>
      <c r="I13" s="81">
        <f>H13/'Asset Summary'!H13</f>
        <v>0</v>
      </c>
      <c r="J13" s="77">
        <v>0</v>
      </c>
      <c r="K13" s="182">
        <f t="shared" si="0"/>
        <v>0</v>
      </c>
      <c r="L13" s="128">
        <f>K13/'Asset Summary'!K13</f>
        <v>0</v>
      </c>
      <c r="M13" s="105">
        <f t="shared" si="1"/>
        <v>0</v>
      </c>
    </row>
    <row r="14" spans="1:30" ht="21" x14ac:dyDescent="0.35">
      <c r="A14" s="42" t="s">
        <v>51</v>
      </c>
      <c r="B14" s="198">
        <v>0</v>
      </c>
      <c r="C14" s="81">
        <f>B14/'Asset Summary'!B14</f>
        <v>0</v>
      </c>
      <c r="D14" s="77">
        <v>0</v>
      </c>
      <c r="E14" s="180">
        <v>0</v>
      </c>
      <c r="F14" s="115">
        <f>E14/'Asset Summary'!E14</f>
        <v>0</v>
      </c>
      <c r="G14" s="120">
        <v>0</v>
      </c>
      <c r="H14" s="181">
        <v>0</v>
      </c>
      <c r="I14" s="81">
        <f>H14/'Asset Summary'!H14</f>
        <v>0</v>
      </c>
      <c r="J14" s="77">
        <v>0</v>
      </c>
      <c r="K14" s="182">
        <f t="shared" si="0"/>
        <v>0</v>
      </c>
      <c r="L14" s="128">
        <f>K14/'Asset Summary'!K14</f>
        <v>0</v>
      </c>
      <c r="M14" s="105">
        <f t="shared" si="1"/>
        <v>0</v>
      </c>
    </row>
    <row r="15" spans="1:30" ht="21" x14ac:dyDescent="0.35">
      <c r="A15" s="42" t="s">
        <v>52</v>
      </c>
      <c r="B15" s="208">
        <v>0</v>
      </c>
      <c r="C15" s="81">
        <f>B15/'Asset Summary'!B15</f>
        <v>0</v>
      </c>
      <c r="D15" s="77">
        <v>0</v>
      </c>
      <c r="E15" s="180">
        <v>0</v>
      </c>
      <c r="F15" s="115">
        <f>E15/'Asset Summary'!E15</f>
        <v>0</v>
      </c>
      <c r="G15" s="120">
        <v>0</v>
      </c>
      <c r="H15" s="181">
        <v>0</v>
      </c>
      <c r="I15" s="81">
        <f>H15/'Asset Summary'!H15</f>
        <v>0</v>
      </c>
      <c r="J15" s="77">
        <v>0</v>
      </c>
      <c r="K15" s="183">
        <f t="shared" si="0"/>
        <v>0</v>
      </c>
      <c r="L15" s="128">
        <f>K15/'Asset Summary'!K15</f>
        <v>0</v>
      </c>
      <c r="M15" s="105">
        <f t="shared" si="1"/>
        <v>0</v>
      </c>
      <c r="Q15" s="12"/>
    </row>
    <row r="16" spans="1:30" ht="21.75" thickBot="1" x14ac:dyDescent="0.4">
      <c r="A16" s="43" t="s">
        <v>15</v>
      </c>
      <c r="B16" s="185">
        <f>SUM(B8:B15)</f>
        <v>46</v>
      </c>
      <c r="C16" s="82">
        <f>B16/'Asset Summary'!B16</f>
        <v>4.221810238807614E-4</v>
      </c>
      <c r="D16" s="79">
        <f>SUM(D8:D15)</f>
        <v>5690607.2400000002</v>
      </c>
      <c r="E16" s="186">
        <f t="shared" ref="E16:J16" si="2">SUM(E8:E15)</f>
        <v>18</v>
      </c>
      <c r="F16" s="116">
        <f>E16/'Asset Summary'!E16</f>
        <v>1.4085609202598012E-3</v>
      </c>
      <c r="G16" s="121">
        <f t="shared" si="2"/>
        <v>2707268.9380000001</v>
      </c>
      <c r="H16" s="186">
        <f t="shared" si="2"/>
        <v>0</v>
      </c>
      <c r="I16" s="116">
        <f>H16/'Asset Summary'!H16</f>
        <v>0</v>
      </c>
      <c r="J16" s="121">
        <f t="shared" si="2"/>
        <v>0</v>
      </c>
      <c r="K16" s="187">
        <f>SUM(K8:K15)</f>
        <v>64</v>
      </c>
      <c r="L16" s="129">
        <f>K16/'Asset Summary'!K16</f>
        <v>5.1740585638753703E-4</v>
      </c>
      <c r="M16" s="131">
        <f>SUM(M8:M15)</f>
        <v>8397876.1779999994</v>
      </c>
      <c r="O16" s="12"/>
      <c r="R16" s="13"/>
    </row>
    <row r="17" spans="1:31" ht="21" x14ac:dyDescent="0.35">
      <c r="A17" s="7"/>
      <c r="B17" s="9"/>
      <c r="C17" s="14"/>
      <c r="D17" s="9"/>
      <c r="E17" s="8"/>
      <c r="F17" s="15"/>
      <c r="G17" s="8"/>
      <c r="H17" s="8"/>
      <c r="I17" s="15"/>
      <c r="J17" s="8"/>
      <c r="K17" s="8"/>
      <c r="L17" s="8"/>
      <c r="M17" s="8"/>
      <c r="N17" s="16"/>
      <c r="O17" s="17"/>
      <c r="P17" s="18"/>
    </row>
    <row r="18" spans="1:31" ht="21" x14ac:dyDescent="0.35">
      <c r="A18" s="24"/>
      <c r="B18" s="9"/>
      <c r="C18" s="14"/>
      <c r="D18" s="9"/>
      <c r="E18" s="8"/>
      <c r="F18" s="15"/>
      <c r="G18" s="8"/>
      <c r="H18" s="8"/>
      <c r="I18" s="15"/>
      <c r="J18" s="8"/>
      <c r="K18" s="16"/>
      <c r="L18" s="17"/>
      <c r="M18" s="18"/>
      <c r="N18" s="21"/>
      <c r="O18" s="21"/>
      <c r="P18" s="25"/>
      <c r="Q18" s="12"/>
      <c r="R18" s="21"/>
      <c r="S18" s="21"/>
      <c r="T18" s="22"/>
      <c r="U18" s="22"/>
      <c r="V18" s="22"/>
      <c r="W18" s="22"/>
      <c r="X18" s="23"/>
      <c r="Y18" s="23"/>
    </row>
    <row r="19" spans="1:31" ht="27" thickBot="1" x14ac:dyDescent="0.45">
      <c r="A19" s="60" t="s">
        <v>16</v>
      </c>
      <c r="Q19" s="12"/>
    </row>
    <row r="20" spans="1:31" x14ac:dyDescent="0.25">
      <c r="A20" s="62"/>
      <c r="B20" s="173" t="s">
        <v>1</v>
      </c>
      <c r="C20" s="174"/>
      <c r="D20" s="174"/>
      <c r="E20" s="174"/>
      <c r="F20" s="173"/>
      <c r="G20" s="173"/>
      <c r="H20" s="63" t="s">
        <v>2</v>
      </c>
      <c r="I20" s="63"/>
      <c r="J20" s="63"/>
      <c r="K20" s="63"/>
      <c r="L20" s="63"/>
      <c r="M20" s="91"/>
      <c r="N20" s="64" t="s">
        <v>3</v>
      </c>
      <c r="O20" s="64"/>
      <c r="P20" s="64"/>
      <c r="Q20" s="64"/>
      <c r="R20" s="64"/>
      <c r="S20" s="64"/>
      <c r="T20" s="97" t="s">
        <v>17</v>
      </c>
      <c r="U20" s="97"/>
      <c r="V20" s="97"/>
      <c r="W20" s="97"/>
      <c r="X20" s="101"/>
      <c r="Y20" s="102"/>
    </row>
    <row r="21" spans="1:31" x14ac:dyDescent="0.25">
      <c r="A21" s="65"/>
      <c r="B21" s="163" t="s">
        <v>5</v>
      </c>
      <c r="C21" s="162" t="s">
        <v>5</v>
      </c>
      <c r="D21" s="162" t="s">
        <v>5</v>
      </c>
      <c r="E21" s="162" t="s">
        <v>5</v>
      </c>
      <c r="F21" s="163" t="s">
        <v>5</v>
      </c>
      <c r="G21" s="163" t="s">
        <v>5</v>
      </c>
      <c r="H21" s="52" t="s">
        <v>2</v>
      </c>
      <c r="I21" s="52" t="s">
        <v>2</v>
      </c>
      <c r="J21" s="52" t="s">
        <v>2</v>
      </c>
      <c r="K21" s="52" t="s">
        <v>2</v>
      </c>
      <c r="L21" s="52" t="s">
        <v>2</v>
      </c>
      <c r="M21" s="92" t="s">
        <v>2</v>
      </c>
      <c r="N21" s="94" t="s">
        <v>6</v>
      </c>
      <c r="O21" s="94" t="s">
        <v>6</v>
      </c>
      <c r="P21" s="94" t="s">
        <v>6</v>
      </c>
      <c r="Q21" s="94" t="s">
        <v>6</v>
      </c>
      <c r="R21" s="94" t="s">
        <v>6</v>
      </c>
      <c r="S21" s="94" t="s">
        <v>6</v>
      </c>
      <c r="T21" s="98"/>
      <c r="U21" s="99"/>
      <c r="V21" s="99"/>
      <c r="W21" s="100" t="s">
        <v>7</v>
      </c>
      <c r="X21" s="98"/>
      <c r="Y21" s="103" t="s">
        <v>7</v>
      </c>
    </row>
    <row r="22" spans="1:31" x14ac:dyDescent="0.25">
      <c r="A22" s="65"/>
      <c r="B22" s="163" t="s">
        <v>9</v>
      </c>
      <c r="C22" s="162" t="s">
        <v>10</v>
      </c>
      <c r="D22" s="162" t="s">
        <v>18</v>
      </c>
      <c r="E22" s="162" t="s">
        <v>18</v>
      </c>
      <c r="F22" s="163" t="s">
        <v>57</v>
      </c>
      <c r="G22" s="163" t="s">
        <v>11</v>
      </c>
      <c r="H22" s="52" t="s">
        <v>9</v>
      </c>
      <c r="I22" s="52" t="s">
        <v>10</v>
      </c>
      <c r="J22" s="52" t="s">
        <v>18</v>
      </c>
      <c r="K22" s="52" t="s">
        <v>18</v>
      </c>
      <c r="L22" s="52" t="s">
        <v>19</v>
      </c>
      <c r="M22" s="92" t="s">
        <v>11</v>
      </c>
      <c r="N22" s="94" t="s">
        <v>9</v>
      </c>
      <c r="O22" s="94" t="s">
        <v>10</v>
      </c>
      <c r="P22" s="94" t="s">
        <v>18</v>
      </c>
      <c r="Q22" s="94" t="s">
        <v>18</v>
      </c>
      <c r="R22" s="94" t="s">
        <v>19</v>
      </c>
      <c r="S22" s="94" t="s">
        <v>11</v>
      </c>
      <c r="T22" s="99" t="s">
        <v>9</v>
      </c>
      <c r="U22" s="99" t="s">
        <v>10</v>
      </c>
      <c r="V22" s="99" t="s">
        <v>18</v>
      </c>
      <c r="W22" s="99" t="s">
        <v>18</v>
      </c>
      <c r="X22" s="99" t="s">
        <v>19</v>
      </c>
      <c r="Y22" s="104" t="s">
        <v>11</v>
      </c>
    </row>
    <row r="23" spans="1:31" ht="15.75" x14ac:dyDescent="0.25">
      <c r="A23" s="66" t="s">
        <v>53</v>
      </c>
      <c r="B23" s="163"/>
      <c r="C23" s="162" t="s">
        <v>13</v>
      </c>
      <c r="D23" s="162" t="s">
        <v>20</v>
      </c>
      <c r="E23" s="162" t="s">
        <v>21</v>
      </c>
      <c r="F23" s="163" t="s">
        <v>13</v>
      </c>
      <c r="G23" s="163" t="s">
        <v>14</v>
      </c>
      <c r="H23" s="52"/>
      <c r="I23" s="89" t="s">
        <v>13</v>
      </c>
      <c r="J23" s="89" t="s">
        <v>20</v>
      </c>
      <c r="K23" s="89" t="s">
        <v>21</v>
      </c>
      <c r="L23" s="89" t="s">
        <v>13</v>
      </c>
      <c r="M23" s="93" t="s">
        <v>14</v>
      </c>
      <c r="N23" s="94"/>
      <c r="O23" s="94" t="s">
        <v>13</v>
      </c>
      <c r="P23" s="94" t="s">
        <v>20</v>
      </c>
      <c r="Q23" s="94" t="s">
        <v>21</v>
      </c>
      <c r="R23" s="94" t="s">
        <v>13</v>
      </c>
      <c r="S23" s="94" t="s">
        <v>14</v>
      </c>
      <c r="T23" s="99"/>
      <c r="U23" s="99" t="s">
        <v>13</v>
      </c>
      <c r="V23" s="99" t="s">
        <v>20</v>
      </c>
      <c r="W23" s="99" t="s">
        <v>21</v>
      </c>
      <c r="X23" s="99" t="s">
        <v>13</v>
      </c>
      <c r="Y23" s="104" t="s">
        <v>14</v>
      </c>
    </row>
    <row r="24" spans="1:31" ht="21" x14ac:dyDescent="0.35">
      <c r="A24" s="41" t="s">
        <v>45</v>
      </c>
      <c r="B24" s="220">
        <v>36</v>
      </c>
      <c r="C24" s="81">
        <f>B24/'Asset Summary'!B24</f>
        <v>2.3637557452396585E-3</v>
      </c>
      <c r="D24" s="225">
        <v>1176252</v>
      </c>
      <c r="E24" s="179">
        <f>D24*0.0000229568418910972</f>
        <v>27.003031188086862</v>
      </c>
      <c r="F24" s="81">
        <f>D24/'Asset Summary'!D24</f>
        <v>1.3249600988178456E-3</v>
      </c>
      <c r="G24" s="226">
        <v>7377822</v>
      </c>
      <c r="H24" s="220">
        <v>55</v>
      </c>
      <c r="I24" s="81">
        <f>H24/'Asset Summary'!H24</f>
        <v>1.6025641025641024E-2</v>
      </c>
      <c r="J24" s="225">
        <v>7051358</v>
      </c>
      <c r="K24" s="179">
        <f>J24*0.0000229568418910972</f>
        <v>161.87691072352337</v>
      </c>
      <c r="L24" s="81">
        <f>J24/'Asset Summary'!J24</f>
        <v>2.3390637330687747E-3</v>
      </c>
      <c r="M24" s="221">
        <v>18527617</v>
      </c>
      <c r="N24" s="220">
        <v>8</v>
      </c>
      <c r="O24" s="81">
        <f>N24/'Asset Summary'!N24</f>
        <v>1.340033500837521E-2</v>
      </c>
      <c r="P24" s="225">
        <v>687277</v>
      </c>
      <c r="Q24" s="179">
        <f t="shared" ref="Q24:Q31" si="3">P24*0.0000229568418910972</f>
        <v>15.777709424387609</v>
      </c>
      <c r="R24" s="81">
        <f>P24/'Asset Summary'!P24</f>
        <v>7.4061964199874754E-4</v>
      </c>
      <c r="S24" s="221">
        <v>1601957</v>
      </c>
      <c r="T24" s="179">
        <f t="shared" ref="T24:T31" si="4">B24+H24+N24</f>
        <v>99</v>
      </c>
      <c r="U24" s="81">
        <f>T24/T$32</f>
        <v>0.75</v>
      </c>
      <c r="V24" s="179">
        <f t="shared" ref="V24:V31" si="5">D24+J24+P24</f>
        <v>8914887</v>
      </c>
      <c r="W24" s="179">
        <f>V24*0.0000229568418910972</f>
        <v>204.65765133599783</v>
      </c>
      <c r="X24" s="81">
        <f t="shared" ref="X24:X31" si="6">W24/W$32</f>
        <v>0.91317402623582744</v>
      </c>
      <c r="Y24" s="105">
        <f>G24+M24+S24</f>
        <v>27507396</v>
      </c>
    </row>
    <row r="25" spans="1:31" ht="21" x14ac:dyDescent="0.35">
      <c r="A25" s="42" t="s">
        <v>46</v>
      </c>
      <c r="B25" s="198">
        <v>0</v>
      </c>
      <c r="C25" s="81">
        <f>B25/'Asset Summary'!B25</f>
        <v>0</v>
      </c>
      <c r="D25" s="198">
        <v>0</v>
      </c>
      <c r="E25" s="179">
        <f t="shared" ref="E25:E31" si="7">D25*0.0000229568418910972</f>
        <v>0</v>
      </c>
      <c r="F25" s="81">
        <f>D25/'Asset Summary'!D25</f>
        <v>0</v>
      </c>
      <c r="G25" s="96">
        <v>0</v>
      </c>
      <c r="H25" s="198">
        <v>0</v>
      </c>
      <c r="I25" s="81">
        <f>H25/'Asset Summary'!H25</f>
        <v>0</v>
      </c>
      <c r="J25" s="198">
        <v>0</v>
      </c>
      <c r="K25" s="179">
        <f t="shared" ref="K25:K31" si="8">J25*0.0000229568418910972</f>
        <v>0</v>
      </c>
      <c r="L25" s="81">
        <f>J25/'Asset Summary'!J25</f>
        <v>0</v>
      </c>
      <c r="M25" s="77">
        <v>0</v>
      </c>
      <c r="N25" s="220">
        <v>1</v>
      </c>
      <c r="O25" s="81">
        <f>N25/'Asset Summary'!N25</f>
        <v>1.7605633802816902E-3</v>
      </c>
      <c r="P25" s="225">
        <v>143185</v>
      </c>
      <c r="Q25" s="179">
        <f t="shared" si="3"/>
        <v>3.2870754061767524</v>
      </c>
      <c r="R25" s="81">
        <f>P25/'Asset Summary'!P25</f>
        <v>4.9494752499837824E-4</v>
      </c>
      <c r="S25" s="77">
        <v>0</v>
      </c>
      <c r="T25" s="179">
        <f>B25+H25+N25</f>
        <v>1</v>
      </c>
      <c r="U25" s="81">
        <f t="shared" ref="U25:U31" si="9">T25/T$32</f>
        <v>7.575757575757576E-3</v>
      </c>
      <c r="V25" s="179">
        <f t="shared" si="5"/>
        <v>143185</v>
      </c>
      <c r="W25" s="179">
        <f t="shared" ref="W25:W31" si="10">V25*0.0000229568418910972</f>
        <v>3.2870754061767524</v>
      </c>
      <c r="X25" s="81">
        <f t="shared" si="6"/>
        <v>1.4666795321867453E-2</v>
      </c>
      <c r="Y25" s="105">
        <f t="shared" ref="Y25:Y31" si="11">G25+M25+S25</f>
        <v>0</v>
      </c>
    </row>
    <row r="26" spans="1:31" ht="21" x14ac:dyDescent="0.35">
      <c r="A26" s="42" t="s">
        <v>47</v>
      </c>
      <c r="B26" s="198">
        <v>0</v>
      </c>
      <c r="C26" s="81">
        <f>B26/'Asset Summary'!B26</f>
        <v>0</v>
      </c>
      <c r="D26" s="198">
        <v>0</v>
      </c>
      <c r="E26" s="179">
        <f t="shared" si="7"/>
        <v>0</v>
      </c>
      <c r="F26" s="81">
        <f>D26/'Asset Summary'!D26</f>
        <v>0</v>
      </c>
      <c r="G26" s="96">
        <v>0</v>
      </c>
      <c r="H26" s="198">
        <v>0</v>
      </c>
      <c r="I26" s="81">
        <f>H26/'Asset Summary'!H26</f>
        <v>0</v>
      </c>
      <c r="J26" s="198">
        <v>0</v>
      </c>
      <c r="K26" s="179">
        <f t="shared" si="8"/>
        <v>0</v>
      </c>
      <c r="L26" s="81">
        <f>J26/'Asset Summary'!J26</f>
        <v>0</v>
      </c>
      <c r="M26" s="77">
        <v>0</v>
      </c>
      <c r="N26" s="198">
        <v>0</v>
      </c>
      <c r="O26" s="81">
        <f>N26/'Asset Summary'!N26</f>
        <v>0</v>
      </c>
      <c r="P26" s="198">
        <v>0</v>
      </c>
      <c r="Q26" s="179">
        <f t="shared" si="3"/>
        <v>0</v>
      </c>
      <c r="R26" s="81">
        <f>P26/'Asset Summary'!P26</f>
        <v>0</v>
      </c>
      <c r="S26" s="77">
        <v>0</v>
      </c>
      <c r="T26" s="179">
        <f t="shared" si="4"/>
        <v>0</v>
      </c>
      <c r="U26" s="81">
        <f t="shared" si="9"/>
        <v>0</v>
      </c>
      <c r="V26" s="179">
        <f t="shared" si="5"/>
        <v>0</v>
      </c>
      <c r="W26" s="179">
        <f t="shared" si="10"/>
        <v>0</v>
      </c>
      <c r="X26" s="81">
        <f t="shared" si="6"/>
        <v>0</v>
      </c>
      <c r="Y26" s="105">
        <f t="shared" si="11"/>
        <v>0</v>
      </c>
    </row>
    <row r="27" spans="1:31" ht="21" x14ac:dyDescent="0.35">
      <c r="A27" s="42" t="s">
        <v>48</v>
      </c>
      <c r="B27" s="220">
        <v>30</v>
      </c>
      <c r="C27" s="81">
        <f>B27/'Asset Summary'!B27</f>
        <v>4.5153521974714032E-3</v>
      </c>
      <c r="D27" s="225">
        <v>398898</v>
      </c>
      <c r="E27" s="179">
        <f t="shared" si="7"/>
        <v>9.1574383166748898</v>
      </c>
      <c r="F27" s="81">
        <f>D27/'Asset Summary'!D27</f>
        <v>5.2181989069196907E-3</v>
      </c>
      <c r="G27" s="226">
        <v>2324029</v>
      </c>
      <c r="H27" s="220">
        <v>1</v>
      </c>
      <c r="I27" s="81">
        <f>H27/'Asset Summary'!H27</f>
        <v>5.434782608695652E-3</v>
      </c>
      <c r="J27" s="225">
        <v>305460</v>
      </c>
      <c r="K27" s="179">
        <f>J27*0.0000229568418910972</f>
        <v>7.012396924054551</v>
      </c>
      <c r="L27" s="81">
        <f>J27/'Asset Summary'!J27</f>
        <v>8.5967404013112779E-3</v>
      </c>
      <c r="M27" s="221">
        <v>492842</v>
      </c>
      <c r="N27" s="220">
        <v>1</v>
      </c>
      <c r="O27" s="81">
        <f>N27/'Asset Summary'!N27</f>
        <v>7.8125E-3</v>
      </c>
      <c r="P27" s="225">
        <v>98</v>
      </c>
      <c r="Q27" s="179">
        <f t="shared" si="3"/>
        <v>2.2497705053275254E-3</v>
      </c>
      <c r="R27" s="81">
        <f>P27/'Asset Summary'!P27</f>
        <v>6.8070937651297178E-6</v>
      </c>
      <c r="S27" s="221">
        <v>500</v>
      </c>
      <c r="T27" s="179">
        <f t="shared" si="4"/>
        <v>32</v>
      </c>
      <c r="U27" s="81">
        <f t="shared" si="9"/>
        <v>0.24242424242424243</v>
      </c>
      <c r="V27" s="179">
        <f t="shared" si="5"/>
        <v>704456</v>
      </c>
      <c r="W27" s="179">
        <f t="shared" si="10"/>
        <v>16.172085011234767</v>
      </c>
      <c r="X27" s="81">
        <f t="shared" si="6"/>
        <v>7.2159178442305114E-2</v>
      </c>
      <c r="Y27" s="105">
        <f t="shared" si="11"/>
        <v>2817371</v>
      </c>
    </row>
    <row r="28" spans="1:31" ht="21" x14ac:dyDescent="0.35">
      <c r="A28" s="42" t="s">
        <v>49</v>
      </c>
      <c r="B28" s="198">
        <v>0</v>
      </c>
      <c r="C28" s="81">
        <f>B28/'Asset Summary'!B28</f>
        <v>0</v>
      </c>
      <c r="D28" s="198">
        <v>0</v>
      </c>
      <c r="E28" s="179">
        <f t="shared" si="7"/>
        <v>0</v>
      </c>
      <c r="F28" s="81">
        <f>D28/'Asset Summary'!D28</f>
        <v>0</v>
      </c>
      <c r="G28" s="96">
        <v>0</v>
      </c>
      <c r="H28" s="198">
        <v>0</v>
      </c>
      <c r="I28" s="81">
        <f>H28/'Asset Summary'!H28</f>
        <v>0</v>
      </c>
      <c r="J28" s="198">
        <v>0</v>
      </c>
      <c r="K28" s="179">
        <f t="shared" si="8"/>
        <v>0</v>
      </c>
      <c r="L28" s="81">
        <f>J28/'Asset Summary'!J28</f>
        <v>0</v>
      </c>
      <c r="M28" s="77">
        <v>0</v>
      </c>
      <c r="N28" s="198">
        <v>0</v>
      </c>
      <c r="O28" s="81">
        <f>N28/'Asset Summary'!N28</f>
        <v>0</v>
      </c>
      <c r="P28" s="198">
        <v>0</v>
      </c>
      <c r="Q28" s="179">
        <f t="shared" si="3"/>
        <v>0</v>
      </c>
      <c r="R28" s="81">
        <f>P28/'Asset Summary'!P28</f>
        <v>0</v>
      </c>
      <c r="S28" s="77">
        <v>0</v>
      </c>
      <c r="T28" s="179">
        <f t="shared" si="4"/>
        <v>0</v>
      </c>
      <c r="U28" s="81">
        <f t="shared" si="9"/>
        <v>0</v>
      </c>
      <c r="V28" s="179">
        <f t="shared" si="5"/>
        <v>0</v>
      </c>
      <c r="W28" s="179">
        <f t="shared" si="10"/>
        <v>0</v>
      </c>
      <c r="X28" s="81">
        <f t="shared" si="6"/>
        <v>0</v>
      </c>
      <c r="Y28" s="105">
        <f t="shared" si="11"/>
        <v>0</v>
      </c>
    </row>
    <row r="29" spans="1:31" ht="21" x14ac:dyDescent="0.35">
      <c r="A29" s="42" t="s">
        <v>50</v>
      </c>
      <c r="B29" s="198">
        <v>0</v>
      </c>
      <c r="C29" s="81">
        <f>B29/'Asset Summary'!B29</f>
        <v>0</v>
      </c>
      <c r="D29" s="198">
        <v>0</v>
      </c>
      <c r="E29" s="179">
        <f t="shared" si="7"/>
        <v>0</v>
      </c>
      <c r="F29" s="81">
        <f>D29/'Asset Summary'!D29</f>
        <v>0</v>
      </c>
      <c r="G29" s="96">
        <v>0</v>
      </c>
      <c r="H29" s="198">
        <v>0</v>
      </c>
      <c r="I29" s="81">
        <f>H29/'Asset Summary'!H29</f>
        <v>0</v>
      </c>
      <c r="J29" s="198">
        <v>0</v>
      </c>
      <c r="K29" s="179">
        <f t="shared" si="8"/>
        <v>0</v>
      </c>
      <c r="L29" s="81">
        <f>J29/'Asset Summary'!J29</f>
        <v>0</v>
      </c>
      <c r="M29" s="77">
        <v>0</v>
      </c>
      <c r="N29" s="198">
        <v>0</v>
      </c>
      <c r="O29" s="81">
        <f>N29/'Asset Summary'!N29</f>
        <v>0</v>
      </c>
      <c r="P29" s="198">
        <v>0</v>
      </c>
      <c r="Q29" s="179">
        <f t="shared" si="3"/>
        <v>0</v>
      </c>
      <c r="R29" s="81">
        <f>P29/'Asset Summary'!P29</f>
        <v>0</v>
      </c>
      <c r="S29" s="77">
        <v>0</v>
      </c>
      <c r="T29" s="179">
        <f t="shared" si="4"/>
        <v>0</v>
      </c>
      <c r="U29" s="81">
        <f t="shared" si="9"/>
        <v>0</v>
      </c>
      <c r="V29" s="179">
        <f t="shared" si="5"/>
        <v>0</v>
      </c>
      <c r="W29" s="179">
        <f t="shared" si="10"/>
        <v>0</v>
      </c>
      <c r="X29" s="81">
        <f t="shared" si="6"/>
        <v>0</v>
      </c>
      <c r="Y29" s="105">
        <f t="shared" si="11"/>
        <v>0</v>
      </c>
    </row>
    <row r="30" spans="1:31" ht="21" x14ac:dyDescent="0.35">
      <c r="A30" s="42" t="s">
        <v>51</v>
      </c>
      <c r="B30" s="198">
        <v>0</v>
      </c>
      <c r="C30" s="81">
        <f>B30/'Asset Summary'!B30</f>
        <v>0</v>
      </c>
      <c r="D30" s="198">
        <v>0</v>
      </c>
      <c r="E30" s="179">
        <f t="shared" si="7"/>
        <v>0</v>
      </c>
      <c r="F30" s="81">
        <f>D30/'Asset Summary'!D30</f>
        <v>0</v>
      </c>
      <c r="G30" s="96">
        <v>0</v>
      </c>
      <c r="H30" s="198">
        <v>0</v>
      </c>
      <c r="I30" s="81">
        <f>H30/'Asset Summary'!H30</f>
        <v>0</v>
      </c>
      <c r="J30" s="198">
        <v>0</v>
      </c>
      <c r="K30" s="179">
        <f t="shared" si="8"/>
        <v>0</v>
      </c>
      <c r="L30" s="81">
        <f>J30/'Asset Summary'!J30</f>
        <v>0</v>
      </c>
      <c r="M30" s="77">
        <v>0</v>
      </c>
      <c r="N30" s="198">
        <v>0</v>
      </c>
      <c r="O30" s="81">
        <f>N30/'Asset Summary'!N30</f>
        <v>0</v>
      </c>
      <c r="P30" s="198">
        <v>0</v>
      </c>
      <c r="Q30" s="179">
        <f t="shared" si="3"/>
        <v>0</v>
      </c>
      <c r="R30" s="81">
        <f>P30/'Asset Summary'!P30</f>
        <v>0</v>
      </c>
      <c r="S30" s="77">
        <v>0</v>
      </c>
      <c r="T30" s="179">
        <f t="shared" si="4"/>
        <v>0</v>
      </c>
      <c r="U30" s="81">
        <f t="shared" si="9"/>
        <v>0</v>
      </c>
      <c r="V30" s="179">
        <f t="shared" si="5"/>
        <v>0</v>
      </c>
      <c r="W30" s="179">
        <f t="shared" si="10"/>
        <v>0</v>
      </c>
      <c r="X30" s="81">
        <f t="shared" si="6"/>
        <v>0</v>
      </c>
      <c r="Y30" s="105">
        <f t="shared" si="11"/>
        <v>0</v>
      </c>
    </row>
    <row r="31" spans="1:31" ht="21" x14ac:dyDescent="0.35">
      <c r="A31" s="42" t="s">
        <v>52</v>
      </c>
      <c r="B31" s="208">
        <v>0</v>
      </c>
      <c r="C31" s="87">
        <f>B31/'Asset Summary'!B31</f>
        <v>0</v>
      </c>
      <c r="D31" s="208">
        <v>0</v>
      </c>
      <c r="E31" s="179">
        <f t="shared" si="7"/>
        <v>0</v>
      </c>
      <c r="F31" s="81">
        <f>D31/'Asset Summary'!D31</f>
        <v>0</v>
      </c>
      <c r="G31" s="228">
        <v>0</v>
      </c>
      <c r="H31" s="208">
        <v>0</v>
      </c>
      <c r="I31" s="81">
        <f>H31/'Asset Summary'!H31</f>
        <v>0</v>
      </c>
      <c r="J31" s="208">
        <v>0</v>
      </c>
      <c r="K31" s="179">
        <f t="shared" si="8"/>
        <v>0</v>
      </c>
      <c r="L31" s="81">
        <f>J31/'Asset Summary'!J31</f>
        <v>0</v>
      </c>
      <c r="M31" s="78">
        <v>0</v>
      </c>
      <c r="N31" s="208">
        <v>0</v>
      </c>
      <c r="O31" s="81">
        <f>N31/'Asset Summary'!N31</f>
        <v>0</v>
      </c>
      <c r="P31" s="208">
        <v>0</v>
      </c>
      <c r="Q31" s="179">
        <f t="shared" si="3"/>
        <v>0</v>
      </c>
      <c r="R31" s="81">
        <f>P31/'Asset Summary'!P31</f>
        <v>0</v>
      </c>
      <c r="S31" s="78">
        <v>0</v>
      </c>
      <c r="T31" s="179">
        <f t="shared" si="4"/>
        <v>0</v>
      </c>
      <c r="U31" s="81">
        <f t="shared" si="9"/>
        <v>0</v>
      </c>
      <c r="V31" s="179">
        <f t="shared" si="5"/>
        <v>0</v>
      </c>
      <c r="W31" s="179">
        <f t="shared" si="10"/>
        <v>0</v>
      </c>
      <c r="X31" s="81">
        <f t="shared" si="6"/>
        <v>0</v>
      </c>
      <c r="Y31" s="106">
        <f t="shared" si="11"/>
        <v>0</v>
      </c>
      <c r="AE31" s="12"/>
    </row>
    <row r="32" spans="1:31" ht="21.75" thickBot="1" x14ac:dyDescent="0.4">
      <c r="A32" s="43" t="s">
        <v>15</v>
      </c>
      <c r="B32" s="185">
        <f>SUM(B24:B31)</f>
        <v>66</v>
      </c>
      <c r="C32" s="88">
        <f>B32/'Asset Summary'!B32</f>
        <v>8.5987883525503225E-4</v>
      </c>
      <c r="D32" s="188">
        <f t="shared" ref="D32:T32" si="12">SUM(D24:D31)</f>
        <v>1575150</v>
      </c>
      <c r="E32" s="185">
        <f t="shared" si="12"/>
        <v>36.16046950476175</v>
      </c>
      <c r="F32" s="144">
        <f>E32/'Asset Summary'!E32</f>
        <v>9.7691063919658401E-4</v>
      </c>
      <c r="G32" s="79">
        <f t="shared" si="12"/>
        <v>9701851</v>
      </c>
      <c r="H32" s="189">
        <f t="shared" si="12"/>
        <v>56</v>
      </c>
      <c r="I32" s="82">
        <f>H32/'Asset Summary'!H32</f>
        <v>7.1283095723014261E-3</v>
      </c>
      <c r="J32" s="185">
        <f t="shared" si="12"/>
        <v>7356818</v>
      </c>
      <c r="K32" s="185">
        <f t="shared" si="12"/>
        <v>168.88930764757791</v>
      </c>
      <c r="L32" s="82">
        <f>J32/'Asset Summary'!J32</f>
        <v>2.1688350282916295E-3</v>
      </c>
      <c r="M32" s="79">
        <f>SUM(M24:M31)</f>
        <v>19020459</v>
      </c>
      <c r="N32" s="185">
        <f t="shared" si="12"/>
        <v>10</v>
      </c>
      <c r="O32" s="82">
        <f>N32/'Asset Summary'!N32</f>
        <v>3.850596842510589E-3</v>
      </c>
      <c r="P32" s="185">
        <f t="shared" si="12"/>
        <v>830560</v>
      </c>
      <c r="Q32" s="185">
        <f t="shared" si="12"/>
        <v>19.06703460106969</v>
      </c>
      <c r="R32" s="82">
        <f>P32/'Asset Summary'!P32</f>
        <v>5.8234778955792131E-4</v>
      </c>
      <c r="S32" s="95">
        <f t="shared" si="12"/>
        <v>1602457</v>
      </c>
      <c r="T32" s="185">
        <f t="shared" si="12"/>
        <v>132</v>
      </c>
      <c r="U32" s="82">
        <f>T32/'Asset Summary'!T32</f>
        <v>1.5136226034308778E-3</v>
      </c>
      <c r="V32" s="185">
        <f>SUM(V24:V31)</f>
        <v>9762528</v>
      </c>
      <c r="W32" s="185">
        <f>SUM(W24:W31)</f>
        <v>224.11681175340934</v>
      </c>
      <c r="X32" s="82">
        <f>V32/'Asset Summary'!V32</f>
        <v>1.5181209939192585E-3</v>
      </c>
      <c r="Y32" s="107">
        <f>SUM(Y24:Y31)</f>
        <v>30324767</v>
      </c>
      <c r="Z32" s="12"/>
    </row>
    <row r="33" spans="1:33" ht="21" x14ac:dyDescent="0.35">
      <c r="A33" s="7"/>
      <c r="B33" s="9"/>
      <c r="C33" s="14"/>
      <c r="F33" s="9"/>
      <c r="G33" s="12"/>
      <c r="H33" s="9"/>
      <c r="J33" s="9"/>
      <c r="K33" s="14"/>
      <c r="L33" s="9"/>
      <c r="M33" s="26"/>
      <c r="N33" s="14"/>
      <c r="O33" s="20"/>
      <c r="P33" s="9"/>
      <c r="Q33" s="14"/>
      <c r="R33" s="9"/>
      <c r="S33" s="26"/>
      <c r="T33" s="14"/>
      <c r="U33" s="9"/>
      <c r="V33" s="9"/>
      <c r="W33" s="14"/>
      <c r="Y33" s="26"/>
      <c r="Z33" s="14"/>
      <c r="AA33" s="9"/>
      <c r="AB33" s="23"/>
    </row>
    <row r="34" spans="1:33" ht="21" x14ac:dyDescent="0.35">
      <c r="A34" s="7"/>
      <c r="B34" s="9"/>
      <c r="C34" s="14"/>
      <c r="D34" s="9"/>
      <c r="E34" s="9"/>
      <c r="F34" s="14"/>
      <c r="G34" s="9"/>
      <c r="H34" s="9"/>
      <c r="I34" s="14"/>
      <c r="J34" s="9"/>
      <c r="K34" s="26"/>
      <c r="L34" s="14"/>
      <c r="M34" s="9"/>
      <c r="N34" s="9"/>
      <c r="O34" s="14"/>
      <c r="P34" s="9"/>
      <c r="Q34" s="26"/>
      <c r="R34" s="14"/>
      <c r="S34" s="9"/>
      <c r="T34" s="9"/>
      <c r="U34" s="14"/>
      <c r="V34" s="9"/>
      <c r="W34" s="26"/>
      <c r="X34" s="14"/>
      <c r="Y34" s="9"/>
    </row>
    <row r="35" spans="1:33" ht="27" thickBot="1" x14ac:dyDescent="0.45">
      <c r="A35" s="61" t="s">
        <v>22</v>
      </c>
      <c r="C35" s="27"/>
      <c r="D35" s="27"/>
      <c r="E35" s="27"/>
      <c r="F35" s="27"/>
      <c r="G35" s="27"/>
      <c r="H35" s="27"/>
      <c r="I35" s="3"/>
      <c r="J35" s="3"/>
      <c r="K35" s="3"/>
      <c r="L35" s="3"/>
      <c r="AD35" s="19"/>
      <c r="AG35" s="12"/>
    </row>
    <row r="36" spans="1:33" x14ac:dyDescent="0.25">
      <c r="A36" s="67"/>
      <c r="B36" s="132" t="s">
        <v>23</v>
      </c>
      <c r="C36" s="132" t="s">
        <v>23</v>
      </c>
      <c r="D36" s="134" t="s">
        <v>23</v>
      </c>
      <c r="E36" s="134" t="s">
        <v>23</v>
      </c>
      <c r="F36" s="134" t="s">
        <v>23</v>
      </c>
      <c r="G36" s="68" t="s">
        <v>24</v>
      </c>
      <c r="H36" s="136" t="s">
        <v>24</v>
      </c>
      <c r="I36" s="138" t="s">
        <v>24</v>
      </c>
      <c r="J36" s="138" t="s">
        <v>24</v>
      </c>
      <c r="K36" s="138" t="s">
        <v>24</v>
      </c>
      <c r="L36" s="85"/>
      <c r="M36" s="85"/>
      <c r="N36" s="85"/>
      <c r="O36" s="85"/>
      <c r="P36" s="85"/>
      <c r="Q36" s="141" t="s">
        <v>56</v>
      </c>
      <c r="R36" s="140"/>
      <c r="S36" s="102"/>
      <c r="T36" s="102"/>
      <c r="U36" s="102"/>
    </row>
    <row r="37" spans="1:33" x14ac:dyDescent="0.25">
      <c r="A37" s="69"/>
      <c r="B37" s="133" t="s">
        <v>27</v>
      </c>
      <c r="C37" s="133" t="s">
        <v>27</v>
      </c>
      <c r="D37" s="135" t="s">
        <v>27</v>
      </c>
      <c r="E37" s="135" t="s">
        <v>27</v>
      </c>
      <c r="F37" s="135" t="s">
        <v>27</v>
      </c>
      <c r="G37" s="51" t="s">
        <v>28</v>
      </c>
      <c r="H37" s="137" t="s">
        <v>28</v>
      </c>
      <c r="I37" s="139" t="s">
        <v>28</v>
      </c>
      <c r="J37" s="139" t="s">
        <v>28</v>
      </c>
      <c r="K37" s="139" t="s">
        <v>28</v>
      </c>
      <c r="L37" s="86" t="s">
        <v>25</v>
      </c>
      <c r="M37" s="86" t="s">
        <v>25</v>
      </c>
      <c r="N37" s="86" t="s">
        <v>25</v>
      </c>
      <c r="O37" s="86" t="s">
        <v>25</v>
      </c>
      <c r="P37" s="86" t="s">
        <v>25</v>
      </c>
      <c r="Q37" s="100" t="s">
        <v>26</v>
      </c>
      <c r="R37" s="100" t="s">
        <v>26</v>
      </c>
      <c r="S37" s="103" t="s">
        <v>26</v>
      </c>
      <c r="T37" s="103" t="s">
        <v>26</v>
      </c>
      <c r="U37" s="103" t="s">
        <v>26</v>
      </c>
    </row>
    <row r="38" spans="1:33" x14ac:dyDescent="0.25">
      <c r="A38" s="69"/>
      <c r="B38" s="133" t="s">
        <v>29</v>
      </c>
      <c r="C38" s="133" t="s">
        <v>29</v>
      </c>
      <c r="D38" s="135" t="s">
        <v>30</v>
      </c>
      <c r="E38" s="135" t="s">
        <v>62</v>
      </c>
      <c r="F38" s="135" t="s">
        <v>62</v>
      </c>
      <c r="G38" s="51" t="s">
        <v>29</v>
      </c>
      <c r="H38" s="137" t="s">
        <v>29</v>
      </c>
      <c r="I38" s="139" t="s">
        <v>30</v>
      </c>
      <c r="J38" s="139" t="s">
        <v>62</v>
      </c>
      <c r="K38" s="139" t="s">
        <v>62</v>
      </c>
      <c r="L38" s="49" t="s">
        <v>29</v>
      </c>
      <c r="M38" s="49" t="s">
        <v>29</v>
      </c>
      <c r="N38" s="49" t="s">
        <v>30</v>
      </c>
      <c r="O38" s="49" t="s">
        <v>62</v>
      </c>
      <c r="P38" s="49" t="s">
        <v>62</v>
      </c>
      <c r="Q38" s="100" t="s">
        <v>29</v>
      </c>
      <c r="R38" s="100" t="s">
        <v>29</v>
      </c>
      <c r="S38" s="103" t="s">
        <v>29</v>
      </c>
      <c r="T38" s="103" t="s">
        <v>18</v>
      </c>
      <c r="U38" s="103" t="s">
        <v>18</v>
      </c>
    </row>
    <row r="39" spans="1:33" ht="15.75" x14ac:dyDescent="0.25">
      <c r="A39" s="70" t="s">
        <v>53</v>
      </c>
      <c r="B39" s="133" t="s">
        <v>31</v>
      </c>
      <c r="C39" s="133" t="s">
        <v>32</v>
      </c>
      <c r="D39" s="135" t="s">
        <v>59</v>
      </c>
      <c r="E39" s="135" t="s">
        <v>31</v>
      </c>
      <c r="F39" s="135" t="s">
        <v>21</v>
      </c>
      <c r="G39" s="51" t="s">
        <v>31</v>
      </c>
      <c r="H39" s="137" t="s">
        <v>32</v>
      </c>
      <c r="I39" s="139" t="s">
        <v>59</v>
      </c>
      <c r="J39" s="139" t="s">
        <v>31</v>
      </c>
      <c r="K39" s="139" t="s">
        <v>21</v>
      </c>
      <c r="L39" s="49" t="s">
        <v>31</v>
      </c>
      <c r="M39" s="49" t="s">
        <v>32</v>
      </c>
      <c r="N39" s="49" t="s">
        <v>60</v>
      </c>
      <c r="O39" s="49" t="s">
        <v>31</v>
      </c>
      <c r="P39" s="49" t="s">
        <v>21</v>
      </c>
      <c r="Q39" s="100" t="s">
        <v>31</v>
      </c>
      <c r="R39" s="100" t="s">
        <v>32</v>
      </c>
      <c r="S39" s="103" t="s">
        <v>61</v>
      </c>
      <c r="T39" s="103" t="s">
        <v>31</v>
      </c>
      <c r="U39" s="103" t="s">
        <v>21</v>
      </c>
    </row>
    <row r="40" spans="1:33" ht="21" x14ac:dyDescent="0.35">
      <c r="A40" s="41" t="s">
        <v>45</v>
      </c>
      <c r="B40" s="179">
        <v>0</v>
      </c>
      <c r="C40" s="235">
        <f t="shared" ref="C40:C47" si="13">B40/5280</f>
        <v>0</v>
      </c>
      <c r="D40" s="218">
        <f>B40/'Asset Summary'!B40</f>
        <v>0</v>
      </c>
      <c r="E40" s="213">
        <v>0</v>
      </c>
      <c r="F40" s="229">
        <f>E40*0.0000229568418910972</f>
        <v>0</v>
      </c>
      <c r="G40" s="212">
        <v>3361.4358689141422</v>
      </c>
      <c r="H40" s="83">
        <f>G40/5280</f>
        <v>0.63663558123373909</v>
      </c>
      <c r="I40" s="218">
        <f>G40/'Asset Summary'!G40</f>
        <v>4.309756885859552E-3</v>
      </c>
      <c r="J40" s="225">
        <v>134780.43267625326</v>
      </c>
      <c r="K40" s="232">
        <f>J40*0.0000229568418910972</f>
        <v>3.0941330829624167</v>
      </c>
      <c r="L40" s="212">
        <v>2313.7978878019503</v>
      </c>
      <c r="M40" s="235">
        <f>L40/5280</f>
        <v>0.43821929693218759</v>
      </c>
      <c r="N40" s="193">
        <f>L40/'Asset Summary'!L40</f>
        <v>1.3457375699894539E-3</v>
      </c>
      <c r="O40" s="225">
        <v>69933.189265815221</v>
      </c>
      <c r="P40" s="229">
        <f>O40*0.0000229568418910972</f>
        <v>1.6054451689154958</v>
      </c>
      <c r="Q40" s="181">
        <f t="shared" ref="Q40:Q47" si="14">B40+G40+L40</f>
        <v>5675.2337567160921</v>
      </c>
      <c r="R40" s="235">
        <f t="shared" ref="R40:R47" si="15">Q40/5280</f>
        <v>1.0748548781659266</v>
      </c>
      <c r="S40" s="193">
        <f>Q40/'Asset Summary'!Q40</f>
        <v>2.0494589724173403E-3</v>
      </c>
      <c r="T40" s="198">
        <f>E40+J40+O40</f>
        <v>204713.62194206848</v>
      </c>
      <c r="U40" s="237">
        <f>T40*0.0000229568418910972</f>
        <v>4.6995782518779121</v>
      </c>
    </row>
    <row r="41" spans="1:33" ht="21" x14ac:dyDescent="0.35">
      <c r="A41" s="42" t="s">
        <v>46</v>
      </c>
      <c r="B41" s="179">
        <v>0</v>
      </c>
      <c r="C41" s="235">
        <f t="shared" si="13"/>
        <v>0</v>
      </c>
      <c r="D41" s="218">
        <f>B41/'Asset Summary'!B41</f>
        <v>0</v>
      </c>
      <c r="E41" s="198">
        <v>0</v>
      </c>
      <c r="F41" s="229">
        <f t="shared" ref="F41:F47" si="16">E41*0.0000229568418910972</f>
        <v>0</v>
      </c>
      <c r="G41" s="212">
        <v>0</v>
      </c>
      <c r="H41" s="83">
        <f t="shared" ref="H41:H47" si="17">G41/5280</f>
        <v>0</v>
      </c>
      <c r="I41" s="218">
        <f>G41/'Asset Summary'!G41</f>
        <v>0</v>
      </c>
      <c r="J41" s="203">
        <v>0</v>
      </c>
      <c r="K41" s="232">
        <f>J41*0.0000229568418910972</f>
        <v>0</v>
      </c>
      <c r="L41" s="179">
        <v>0</v>
      </c>
      <c r="M41" s="235">
        <f>L41/5280</f>
        <v>0</v>
      </c>
      <c r="N41" s="193">
        <f>L41/'Asset Summary'!L41</f>
        <v>0</v>
      </c>
      <c r="O41" s="203">
        <v>0</v>
      </c>
      <c r="P41" s="229">
        <f t="shared" ref="P41:P47" si="18">O41*0.0000229568418910972</f>
        <v>0</v>
      </c>
      <c r="Q41" s="181">
        <f t="shared" si="14"/>
        <v>0</v>
      </c>
      <c r="R41" s="235">
        <f t="shared" si="15"/>
        <v>0</v>
      </c>
      <c r="S41" s="193">
        <f>Q41/'Asset Summary'!Q41</f>
        <v>0</v>
      </c>
      <c r="T41" s="198">
        <f t="shared" ref="T41:T47" si="19">E41+J41+O41</f>
        <v>0</v>
      </c>
      <c r="U41" s="237">
        <f t="shared" ref="U41:U47" si="20">T41*0.0000229568418910972</f>
        <v>0</v>
      </c>
    </row>
    <row r="42" spans="1:33" ht="21" x14ac:dyDescent="0.35">
      <c r="A42" s="42" t="s">
        <v>47</v>
      </c>
      <c r="B42" s="179">
        <v>0</v>
      </c>
      <c r="C42" s="235">
        <f t="shared" si="13"/>
        <v>0</v>
      </c>
      <c r="D42" s="218">
        <f>B42/'Asset Summary'!B42</f>
        <v>0</v>
      </c>
      <c r="E42" s="198">
        <v>0</v>
      </c>
      <c r="F42" s="229">
        <f t="shared" si="16"/>
        <v>0</v>
      </c>
      <c r="G42" s="181">
        <v>0</v>
      </c>
      <c r="H42" s="83">
        <f t="shared" si="17"/>
        <v>0</v>
      </c>
      <c r="I42" s="218">
        <f>G42/'Asset Summary'!G42</f>
        <v>0</v>
      </c>
      <c r="J42" s="198">
        <v>0</v>
      </c>
      <c r="K42" s="232">
        <f t="shared" ref="K42:K47" si="21">J42*0.0000229568418910972</f>
        <v>0</v>
      </c>
      <c r="L42" s="179">
        <v>0</v>
      </c>
      <c r="M42" s="235">
        <f t="shared" ref="M42:M47" si="22">L42/5280</f>
        <v>0</v>
      </c>
      <c r="N42" s="193">
        <f>L42/'Asset Summary'!L42</f>
        <v>0</v>
      </c>
      <c r="O42" s="198">
        <v>0</v>
      </c>
      <c r="P42" s="229">
        <f t="shared" si="18"/>
        <v>0</v>
      </c>
      <c r="Q42" s="181">
        <f t="shared" si="14"/>
        <v>0</v>
      </c>
      <c r="R42" s="235">
        <f t="shared" si="15"/>
        <v>0</v>
      </c>
      <c r="S42" s="193">
        <f>Q42/'Asset Summary'!Q42</f>
        <v>0</v>
      </c>
      <c r="T42" s="198">
        <f t="shared" si="19"/>
        <v>0</v>
      </c>
      <c r="U42" s="237">
        <f t="shared" si="20"/>
        <v>0</v>
      </c>
    </row>
    <row r="43" spans="1:33" ht="21" x14ac:dyDescent="0.35">
      <c r="A43" s="42" t="s">
        <v>48</v>
      </c>
      <c r="B43" s="212">
        <v>428.06891418974772</v>
      </c>
      <c r="C43" s="235">
        <f t="shared" si="13"/>
        <v>8.1073657990482523E-2</v>
      </c>
      <c r="D43" s="218">
        <f>B43/'Asset Summary'!B43</f>
        <v>1.1129826048797671E-2</v>
      </c>
      <c r="E43" s="212">
        <v>26316.768958567554</v>
      </c>
      <c r="F43" s="229">
        <f>E43*0.0000229568418910972</f>
        <v>0.60414990406637004</v>
      </c>
      <c r="G43" s="181">
        <v>0</v>
      </c>
      <c r="H43" s="83">
        <f t="shared" si="17"/>
        <v>0</v>
      </c>
      <c r="I43" s="218">
        <f>G43/'Asset Summary'!G43</f>
        <v>0</v>
      </c>
      <c r="J43" s="203">
        <v>0</v>
      </c>
      <c r="K43" s="232">
        <f t="shared" si="21"/>
        <v>0</v>
      </c>
      <c r="L43" s="212">
        <v>797.89017413401734</v>
      </c>
      <c r="M43" s="235">
        <f t="shared" si="22"/>
        <v>0.15111556328295783</v>
      </c>
      <c r="N43" s="193">
        <f>L43/'Asset Summary'!L43</f>
        <v>2.4712298998218682E-3</v>
      </c>
      <c r="O43" s="225">
        <v>24235.221612744874</v>
      </c>
      <c r="P43" s="229">
        <f t="shared" si="18"/>
        <v>0.55636415075948575</v>
      </c>
      <c r="Q43" s="181">
        <f t="shared" si="14"/>
        <v>1225.9590883237652</v>
      </c>
      <c r="R43" s="235">
        <f t="shared" si="15"/>
        <v>0.23218922127344038</v>
      </c>
      <c r="S43" s="193">
        <f>Q43/'Asset Summary'!Q43</f>
        <v>2.7489675406143577E-3</v>
      </c>
      <c r="T43" s="198">
        <f t="shared" si="19"/>
        <v>50551.990571312432</v>
      </c>
      <c r="U43" s="237">
        <f t="shared" si="20"/>
        <v>1.1605140548258559</v>
      </c>
    </row>
    <row r="44" spans="1:33" ht="21" x14ac:dyDescent="0.35">
      <c r="A44" s="42" t="s">
        <v>49</v>
      </c>
      <c r="B44" s="179">
        <v>0</v>
      </c>
      <c r="C44" s="235">
        <f t="shared" si="13"/>
        <v>0</v>
      </c>
      <c r="D44" s="218">
        <f>B44/'Asset Summary'!B44</f>
        <v>0</v>
      </c>
      <c r="E44" s="198">
        <v>0</v>
      </c>
      <c r="F44" s="229">
        <f t="shared" si="16"/>
        <v>0</v>
      </c>
      <c r="G44" s="181">
        <v>0</v>
      </c>
      <c r="H44" s="83">
        <f t="shared" si="17"/>
        <v>0</v>
      </c>
      <c r="I44" s="218">
        <f>G44/'Asset Summary'!G44</f>
        <v>0</v>
      </c>
      <c r="J44" s="198">
        <v>0</v>
      </c>
      <c r="K44" s="232">
        <f t="shared" si="21"/>
        <v>0</v>
      </c>
      <c r="L44" s="179">
        <v>0</v>
      </c>
      <c r="M44" s="235">
        <f t="shared" si="22"/>
        <v>0</v>
      </c>
      <c r="N44" s="193">
        <f>L44/'Asset Summary'!L44</f>
        <v>0</v>
      </c>
      <c r="O44" s="198">
        <v>0</v>
      </c>
      <c r="P44" s="229">
        <f t="shared" si="18"/>
        <v>0</v>
      </c>
      <c r="Q44" s="181">
        <f t="shared" si="14"/>
        <v>0</v>
      </c>
      <c r="R44" s="235">
        <f t="shared" si="15"/>
        <v>0</v>
      </c>
      <c r="S44" s="193">
        <f>Q44/'Asset Summary'!Q44</f>
        <v>0</v>
      </c>
      <c r="T44" s="198">
        <f t="shared" si="19"/>
        <v>0</v>
      </c>
      <c r="U44" s="237">
        <f t="shared" si="20"/>
        <v>0</v>
      </c>
    </row>
    <row r="45" spans="1:33" ht="21" x14ac:dyDescent="0.35">
      <c r="A45" s="42" t="s">
        <v>50</v>
      </c>
      <c r="B45" s="179">
        <v>0</v>
      </c>
      <c r="C45" s="235">
        <f t="shared" si="13"/>
        <v>0</v>
      </c>
      <c r="D45" s="218">
        <f>B45/'Asset Summary'!B45</f>
        <v>0</v>
      </c>
      <c r="E45" s="198">
        <v>0</v>
      </c>
      <c r="F45" s="229">
        <f t="shared" si="16"/>
        <v>0</v>
      </c>
      <c r="G45" s="181">
        <v>0</v>
      </c>
      <c r="H45" s="83">
        <f t="shared" si="17"/>
        <v>0</v>
      </c>
      <c r="I45" s="218">
        <f>G45/'Asset Summary'!G45</f>
        <v>0</v>
      </c>
      <c r="J45" s="198">
        <v>0</v>
      </c>
      <c r="K45" s="232">
        <f t="shared" si="21"/>
        <v>0</v>
      </c>
      <c r="L45" s="179">
        <v>0</v>
      </c>
      <c r="M45" s="235">
        <f t="shared" si="22"/>
        <v>0</v>
      </c>
      <c r="N45" s="193">
        <f>L45/'Asset Summary'!L45</f>
        <v>0</v>
      </c>
      <c r="O45" s="198">
        <v>0</v>
      </c>
      <c r="P45" s="229">
        <f t="shared" si="18"/>
        <v>0</v>
      </c>
      <c r="Q45" s="181">
        <f t="shared" si="14"/>
        <v>0</v>
      </c>
      <c r="R45" s="235">
        <f t="shared" si="15"/>
        <v>0</v>
      </c>
      <c r="S45" s="193">
        <f>Q45/'Asset Summary'!Q45</f>
        <v>0</v>
      </c>
      <c r="T45" s="198">
        <f t="shared" si="19"/>
        <v>0</v>
      </c>
      <c r="U45" s="237">
        <f t="shared" si="20"/>
        <v>0</v>
      </c>
    </row>
    <row r="46" spans="1:33" ht="21" x14ac:dyDescent="0.35">
      <c r="A46" s="42" t="s">
        <v>51</v>
      </c>
      <c r="B46" s="179">
        <v>0</v>
      </c>
      <c r="C46" s="235">
        <f t="shared" si="13"/>
        <v>0</v>
      </c>
      <c r="D46" s="218">
        <f>B46/'Asset Summary'!B46</f>
        <v>0</v>
      </c>
      <c r="E46" s="198">
        <v>0</v>
      </c>
      <c r="F46" s="229">
        <f t="shared" si="16"/>
        <v>0</v>
      </c>
      <c r="G46" s="181">
        <v>0</v>
      </c>
      <c r="H46" s="83">
        <f t="shared" si="17"/>
        <v>0</v>
      </c>
      <c r="I46" s="218">
        <f>G46/'Asset Summary'!G46</f>
        <v>0</v>
      </c>
      <c r="J46" s="198">
        <v>0</v>
      </c>
      <c r="K46" s="232">
        <f t="shared" si="21"/>
        <v>0</v>
      </c>
      <c r="L46" s="179">
        <v>0</v>
      </c>
      <c r="M46" s="235">
        <f t="shared" si="22"/>
        <v>0</v>
      </c>
      <c r="N46" s="193">
        <f>L46/'Asset Summary'!L46</f>
        <v>0</v>
      </c>
      <c r="O46" s="198">
        <v>0</v>
      </c>
      <c r="P46" s="229">
        <f t="shared" si="18"/>
        <v>0</v>
      </c>
      <c r="Q46" s="181">
        <f t="shared" si="14"/>
        <v>0</v>
      </c>
      <c r="R46" s="235">
        <f t="shared" si="15"/>
        <v>0</v>
      </c>
      <c r="S46" s="193">
        <f>Q46/'Asset Summary'!Q46</f>
        <v>0</v>
      </c>
      <c r="T46" s="198">
        <f t="shared" si="19"/>
        <v>0</v>
      </c>
      <c r="U46" s="237">
        <f t="shared" si="20"/>
        <v>0</v>
      </c>
    </row>
    <row r="47" spans="1:33" ht="21" x14ac:dyDescent="0.35">
      <c r="A47" s="42" t="s">
        <v>52</v>
      </c>
      <c r="B47" s="179">
        <v>0</v>
      </c>
      <c r="C47" s="235">
        <f t="shared" si="13"/>
        <v>0</v>
      </c>
      <c r="D47" s="218">
        <f>B47/'Asset Summary'!B47</f>
        <v>0</v>
      </c>
      <c r="E47" s="208">
        <v>0</v>
      </c>
      <c r="F47" s="230">
        <f t="shared" si="16"/>
        <v>0</v>
      </c>
      <c r="G47" s="181">
        <v>0</v>
      </c>
      <c r="H47" s="83">
        <f t="shared" si="17"/>
        <v>0</v>
      </c>
      <c r="I47" s="218">
        <f>G47/'Asset Summary'!G47</f>
        <v>0</v>
      </c>
      <c r="J47" s="208">
        <v>0</v>
      </c>
      <c r="K47" s="230">
        <f t="shared" si="21"/>
        <v>0</v>
      </c>
      <c r="L47" s="179">
        <v>0</v>
      </c>
      <c r="M47" s="235">
        <f t="shared" si="22"/>
        <v>0</v>
      </c>
      <c r="N47" s="193">
        <f>L47/'Asset Summary'!L47</f>
        <v>0</v>
      </c>
      <c r="O47" s="208">
        <v>0</v>
      </c>
      <c r="P47" s="230">
        <f t="shared" si="18"/>
        <v>0</v>
      </c>
      <c r="Q47" s="202">
        <f t="shared" si="14"/>
        <v>0</v>
      </c>
      <c r="R47" s="235">
        <f t="shared" si="15"/>
        <v>0</v>
      </c>
      <c r="S47" s="193">
        <f>Q47/'Asset Summary'!Q47</f>
        <v>0</v>
      </c>
      <c r="T47" s="208">
        <f t="shared" si="19"/>
        <v>0</v>
      </c>
      <c r="U47" s="238">
        <f t="shared" si="20"/>
        <v>0</v>
      </c>
    </row>
    <row r="48" spans="1:33" ht="21.75" thickBot="1" x14ac:dyDescent="0.4">
      <c r="A48" s="48" t="s">
        <v>15</v>
      </c>
      <c r="B48" s="185">
        <f t="shared" ref="B48" si="23">SUM(B40:B47)</f>
        <v>428.06891418974772</v>
      </c>
      <c r="C48" s="240">
        <f>SUM(C40:C47)</f>
        <v>8.1073657990482523E-2</v>
      </c>
      <c r="D48" s="192">
        <f>B48/'Asset Summary'!B48</f>
        <v>4.8535364167831281E-4</v>
      </c>
      <c r="E48" s="205">
        <f>SUM(E40:E47)</f>
        <v>26316.768958567554</v>
      </c>
      <c r="F48" s="231">
        <f t="shared" ref="F48:U48" si="24">SUM(F40:F47)</f>
        <v>0.60414990406637004</v>
      </c>
      <c r="G48" s="189">
        <f t="shared" si="24"/>
        <v>3361.4358689141422</v>
      </c>
      <c r="H48" s="84">
        <f t="shared" si="24"/>
        <v>0.63663558123373909</v>
      </c>
      <c r="I48" s="192">
        <f>G48/'Asset Summary'!G48</f>
        <v>1.6985559310470973E-3</v>
      </c>
      <c r="J48" s="205">
        <f>SUM(J40:J47)</f>
        <v>134780.43267625326</v>
      </c>
      <c r="K48" s="234">
        <f t="shared" si="24"/>
        <v>3.0941330829624167</v>
      </c>
      <c r="L48" s="190">
        <f t="shared" si="24"/>
        <v>3111.6880619359677</v>
      </c>
      <c r="M48" s="236">
        <f t="shared" si="24"/>
        <v>0.58933486021514536</v>
      </c>
      <c r="N48" s="194">
        <f>L48/'Asset Summary'!L48</f>
        <v>5.6645104373887845E-4</v>
      </c>
      <c r="O48" s="188">
        <f t="shared" si="24"/>
        <v>94168.410878560098</v>
      </c>
      <c r="P48" s="231">
        <f t="shared" si="24"/>
        <v>2.1618093196749815</v>
      </c>
      <c r="Q48" s="191">
        <f t="shared" si="24"/>
        <v>6901.1928450398573</v>
      </c>
      <c r="R48" s="236">
        <f>SUM(R40:R47)</f>
        <v>1.3070440994393671</v>
      </c>
      <c r="S48" s="194">
        <f>Q48/'Asset Summary'!Q48</f>
        <v>8.260673343130152E-4</v>
      </c>
      <c r="T48" s="205">
        <f t="shared" si="24"/>
        <v>255265.61251338091</v>
      </c>
      <c r="U48" s="239">
        <f t="shared" si="24"/>
        <v>5.860092306703768</v>
      </c>
    </row>
    <row r="49" spans="1:22" ht="21" x14ac:dyDescent="0.35">
      <c r="A49" s="7"/>
      <c r="B49" s="9"/>
      <c r="C49" s="29"/>
      <c r="D49" s="33"/>
      <c r="E49" s="9"/>
      <c r="F49" s="14"/>
      <c r="G49" s="33"/>
      <c r="H49" s="10"/>
      <c r="I49" s="34"/>
      <c r="J49" s="33"/>
      <c r="K49" s="35"/>
      <c r="L49" s="34"/>
      <c r="M49" s="33"/>
      <c r="N49" s="30"/>
      <c r="O49" s="30"/>
      <c r="P49" s="32"/>
    </row>
    <row r="50" spans="1:22" ht="21" x14ac:dyDescent="0.35">
      <c r="A50" s="7"/>
      <c r="B50" s="9"/>
      <c r="C50" s="29"/>
      <c r="D50" s="33"/>
      <c r="E50" s="9"/>
      <c r="F50" s="14"/>
      <c r="G50" s="33"/>
      <c r="H50" s="10"/>
      <c r="I50" s="34"/>
      <c r="J50" s="33"/>
      <c r="K50" s="35"/>
      <c r="L50" s="34"/>
      <c r="M50" s="33"/>
      <c r="N50" s="30"/>
      <c r="O50" s="30"/>
      <c r="P50" s="32"/>
    </row>
    <row r="51" spans="1:22" ht="27" thickBot="1" x14ac:dyDescent="0.45">
      <c r="A51" s="60" t="s">
        <v>33</v>
      </c>
    </row>
    <row r="52" spans="1:22" x14ac:dyDescent="0.25">
      <c r="A52" s="71"/>
      <c r="B52" s="158" t="s">
        <v>34</v>
      </c>
      <c r="C52" s="158" t="s">
        <v>34</v>
      </c>
      <c r="D52" s="158" t="s">
        <v>34</v>
      </c>
      <c r="E52" s="164" t="s">
        <v>35</v>
      </c>
      <c r="F52" s="165" t="s">
        <v>35</v>
      </c>
      <c r="G52" s="165" t="s">
        <v>35</v>
      </c>
      <c r="H52" s="72" t="s">
        <v>36</v>
      </c>
      <c r="I52" s="153" t="s">
        <v>36</v>
      </c>
      <c r="J52" s="153" t="s">
        <v>36</v>
      </c>
      <c r="K52" s="73" t="s">
        <v>37</v>
      </c>
      <c r="L52" s="145" t="s">
        <v>37</v>
      </c>
      <c r="M52" s="145" t="s">
        <v>38</v>
      </c>
      <c r="N52" s="141" t="s">
        <v>55</v>
      </c>
      <c r="O52" s="142"/>
      <c r="P52" s="102"/>
      <c r="R52" s="23"/>
      <c r="S52" s="23"/>
      <c r="T52" s="23"/>
      <c r="U52" s="23"/>
      <c r="V52" s="23"/>
    </row>
    <row r="53" spans="1:22" x14ac:dyDescent="0.25">
      <c r="A53" s="74"/>
      <c r="B53" s="161"/>
      <c r="C53" s="159" t="s">
        <v>39</v>
      </c>
      <c r="D53" s="159" t="s">
        <v>39</v>
      </c>
      <c r="E53" s="166" t="s">
        <v>39</v>
      </c>
      <c r="F53" s="167" t="s">
        <v>39</v>
      </c>
      <c r="G53" s="167" t="s">
        <v>39</v>
      </c>
      <c r="H53" s="36" t="s">
        <v>39</v>
      </c>
      <c r="I53" s="154" t="s">
        <v>39</v>
      </c>
      <c r="J53" s="154" t="s">
        <v>39</v>
      </c>
      <c r="K53" s="37" t="s">
        <v>39</v>
      </c>
      <c r="L53" s="146" t="s">
        <v>39</v>
      </c>
      <c r="M53" s="146" t="s">
        <v>39</v>
      </c>
      <c r="N53" s="50" t="s">
        <v>7</v>
      </c>
      <c r="O53" s="143" t="s">
        <v>8</v>
      </c>
      <c r="P53" s="103" t="s">
        <v>7</v>
      </c>
      <c r="R53" s="23"/>
      <c r="S53" s="23"/>
      <c r="T53" s="23"/>
      <c r="U53" s="23"/>
      <c r="V53" s="23"/>
    </row>
    <row r="54" spans="1:22" x14ac:dyDescent="0.25">
      <c r="A54" s="74"/>
      <c r="B54" s="159" t="s">
        <v>39</v>
      </c>
      <c r="C54" s="160" t="s">
        <v>10</v>
      </c>
      <c r="D54" s="160" t="s">
        <v>11</v>
      </c>
      <c r="E54" s="166" t="s">
        <v>40</v>
      </c>
      <c r="F54" s="168" t="s">
        <v>10</v>
      </c>
      <c r="G54" s="168" t="s">
        <v>11</v>
      </c>
      <c r="H54" s="36" t="s">
        <v>40</v>
      </c>
      <c r="I54" s="156" t="s">
        <v>10</v>
      </c>
      <c r="J54" s="155" t="s">
        <v>11</v>
      </c>
      <c r="K54" s="37" t="s">
        <v>40</v>
      </c>
      <c r="L54" s="150" t="s">
        <v>10</v>
      </c>
      <c r="M54" s="147" t="s">
        <v>11</v>
      </c>
      <c r="N54" s="50" t="s">
        <v>9</v>
      </c>
      <c r="O54" s="143" t="s">
        <v>10</v>
      </c>
      <c r="P54" s="104" t="s">
        <v>11</v>
      </c>
      <c r="R54" s="23"/>
      <c r="S54" s="23"/>
      <c r="T54" s="23"/>
      <c r="U54" s="23"/>
      <c r="V54" s="23"/>
    </row>
    <row r="55" spans="1:22" ht="15.75" x14ac:dyDescent="0.25">
      <c r="A55" s="75" t="s">
        <v>53</v>
      </c>
      <c r="B55" s="159" t="s">
        <v>9</v>
      </c>
      <c r="C55" s="160" t="s">
        <v>13</v>
      </c>
      <c r="D55" s="160" t="s">
        <v>14</v>
      </c>
      <c r="E55" s="166"/>
      <c r="F55" s="168" t="s">
        <v>13</v>
      </c>
      <c r="G55" s="168" t="s">
        <v>14</v>
      </c>
      <c r="H55" s="36"/>
      <c r="I55" s="156" t="s">
        <v>13</v>
      </c>
      <c r="J55" s="155" t="s">
        <v>14</v>
      </c>
      <c r="K55" s="37"/>
      <c r="L55" s="150" t="s">
        <v>13</v>
      </c>
      <c r="M55" s="147" t="s">
        <v>14</v>
      </c>
      <c r="N55" s="50"/>
      <c r="O55" s="143" t="s">
        <v>13</v>
      </c>
      <c r="P55" s="103" t="s">
        <v>14</v>
      </c>
      <c r="R55" s="23"/>
      <c r="S55" s="23"/>
      <c r="T55" s="23"/>
      <c r="U55" s="23"/>
      <c r="V55" s="23"/>
    </row>
    <row r="56" spans="1:22" ht="21" x14ac:dyDescent="0.35">
      <c r="A56" s="41" t="s">
        <v>45</v>
      </c>
      <c r="B56" s="198">
        <v>0</v>
      </c>
      <c r="C56" s="80">
        <f>B56/'Asset Summary'!B56</f>
        <v>0</v>
      </c>
      <c r="D56" s="77">
        <v>0</v>
      </c>
      <c r="E56" s="198">
        <v>0</v>
      </c>
      <c r="F56" s="80">
        <f>E56/'Asset Summary'!E56</f>
        <v>0</v>
      </c>
      <c r="G56" s="77">
        <v>0</v>
      </c>
      <c r="H56" s="198">
        <v>0</v>
      </c>
      <c r="I56" s="80">
        <f>H56/'Asset Summary'!H56</f>
        <v>0</v>
      </c>
      <c r="J56" s="77">
        <v>0</v>
      </c>
      <c r="K56" s="198">
        <v>0</v>
      </c>
      <c r="L56" s="80">
        <v>0</v>
      </c>
      <c r="M56" s="77">
        <v>0</v>
      </c>
      <c r="N56" s="181">
        <f t="shared" ref="N56:N63" si="25">B56+E56+H56+K56</f>
        <v>0</v>
      </c>
      <c r="O56" s="80">
        <f>N56/'Asset Summary'!N56</f>
        <v>0</v>
      </c>
      <c r="P56" s="105">
        <f>D56+G56+J56+M56</f>
        <v>0</v>
      </c>
      <c r="R56" s="23"/>
      <c r="S56" s="23"/>
      <c r="T56" s="23"/>
      <c r="U56" s="23"/>
      <c r="V56" s="23"/>
    </row>
    <row r="57" spans="1:22" ht="21" x14ac:dyDescent="0.35">
      <c r="A57" s="42" t="s">
        <v>46</v>
      </c>
      <c r="B57" s="198">
        <v>0</v>
      </c>
      <c r="C57" s="80">
        <f>B57/'Asset Summary'!B57</f>
        <v>0</v>
      </c>
      <c r="D57" s="77">
        <v>0</v>
      </c>
      <c r="E57" s="198">
        <v>0</v>
      </c>
      <c r="F57" s="80">
        <f>E57/'Asset Summary'!E57</f>
        <v>0</v>
      </c>
      <c r="G57" s="77">
        <v>0</v>
      </c>
      <c r="H57" s="198">
        <v>0</v>
      </c>
      <c r="I57" s="80">
        <f>H57/'Asset Summary'!H57</f>
        <v>0</v>
      </c>
      <c r="J57" s="77">
        <v>0</v>
      </c>
      <c r="K57" s="198">
        <v>0</v>
      </c>
      <c r="L57" s="80">
        <f>K57/'Asset Summary'!K57</f>
        <v>0</v>
      </c>
      <c r="M57" s="77">
        <v>0</v>
      </c>
      <c r="N57" s="181">
        <f t="shared" si="25"/>
        <v>0</v>
      </c>
      <c r="O57" s="80">
        <f>N57/'Asset Summary'!N57</f>
        <v>0</v>
      </c>
      <c r="P57" s="105">
        <f t="shared" ref="P57:P63" si="26">D57+G57+J57+M57</f>
        <v>0</v>
      </c>
      <c r="R57" s="38"/>
      <c r="S57" s="11"/>
      <c r="T57" s="30"/>
      <c r="U57" s="30"/>
      <c r="V57" s="31"/>
    </row>
    <row r="58" spans="1:22" ht="21" x14ac:dyDescent="0.35">
      <c r="A58" s="42" t="s">
        <v>47</v>
      </c>
      <c r="B58" s="198">
        <v>0</v>
      </c>
      <c r="C58" s="80">
        <f>B58/'Asset Summary'!B58</f>
        <v>0</v>
      </c>
      <c r="D58" s="77">
        <v>0</v>
      </c>
      <c r="E58" s="198">
        <v>0</v>
      </c>
      <c r="F58" s="80">
        <f>E58/'Asset Summary'!E58</f>
        <v>0</v>
      </c>
      <c r="G58" s="77">
        <v>0</v>
      </c>
      <c r="H58" s="198">
        <v>0</v>
      </c>
      <c r="I58" s="80">
        <v>0</v>
      </c>
      <c r="J58" s="77">
        <v>0</v>
      </c>
      <c r="K58" s="198">
        <v>0</v>
      </c>
      <c r="L58" s="80">
        <v>0</v>
      </c>
      <c r="M58" s="77">
        <v>0</v>
      </c>
      <c r="N58" s="181">
        <f t="shared" si="25"/>
        <v>0</v>
      </c>
      <c r="O58" s="80">
        <f>N58/'Asset Summary'!N58</f>
        <v>0</v>
      </c>
      <c r="P58" s="105">
        <f t="shared" si="26"/>
        <v>0</v>
      </c>
      <c r="R58" s="38"/>
      <c r="S58" s="11"/>
      <c r="T58" s="30"/>
      <c r="U58" s="30"/>
      <c r="V58" s="31"/>
    </row>
    <row r="59" spans="1:22" ht="21" x14ac:dyDescent="0.35">
      <c r="A59" s="42" t="s">
        <v>48</v>
      </c>
      <c r="B59" s="198">
        <v>0</v>
      </c>
      <c r="C59" s="80">
        <f>B59/'Asset Summary'!B59</f>
        <v>0</v>
      </c>
      <c r="D59" s="77">
        <v>0</v>
      </c>
      <c r="E59" s="198">
        <v>0</v>
      </c>
      <c r="F59" s="80">
        <f>E59/'Asset Summary'!E59</f>
        <v>0</v>
      </c>
      <c r="G59" s="77">
        <v>0</v>
      </c>
      <c r="H59" s="198">
        <v>0</v>
      </c>
      <c r="I59" s="80">
        <v>0</v>
      </c>
      <c r="J59" s="77">
        <v>0</v>
      </c>
      <c r="K59" s="198">
        <v>0</v>
      </c>
      <c r="L59" s="80">
        <v>0</v>
      </c>
      <c r="M59" s="77">
        <v>0</v>
      </c>
      <c r="N59" s="181">
        <f t="shared" si="25"/>
        <v>0</v>
      </c>
      <c r="O59" s="80">
        <f>N59/'Asset Summary'!N59</f>
        <v>0</v>
      </c>
      <c r="P59" s="105">
        <f t="shared" si="26"/>
        <v>0</v>
      </c>
      <c r="R59" s="38"/>
      <c r="S59" s="11"/>
      <c r="T59" s="30"/>
      <c r="U59" s="30"/>
      <c r="V59" s="31"/>
    </row>
    <row r="60" spans="1:22" ht="21" x14ac:dyDescent="0.35">
      <c r="A60" s="42" t="s">
        <v>49</v>
      </c>
      <c r="B60" s="198">
        <v>0</v>
      </c>
      <c r="C60" s="80">
        <f>B60/'Asset Summary'!B60</f>
        <v>0</v>
      </c>
      <c r="D60" s="77">
        <v>0</v>
      </c>
      <c r="E60" s="198">
        <v>0</v>
      </c>
      <c r="F60" s="80">
        <f>E60/'Asset Summary'!E60</f>
        <v>0</v>
      </c>
      <c r="G60" s="77">
        <v>0</v>
      </c>
      <c r="H60" s="198">
        <v>0</v>
      </c>
      <c r="I60" s="80">
        <v>0</v>
      </c>
      <c r="J60" s="77">
        <v>0</v>
      </c>
      <c r="K60" s="198">
        <v>0</v>
      </c>
      <c r="L60" s="80">
        <v>0</v>
      </c>
      <c r="M60" s="77">
        <v>0</v>
      </c>
      <c r="N60" s="181">
        <f t="shared" si="25"/>
        <v>0</v>
      </c>
      <c r="O60" s="80">
        <f>N60/'Asset Summary'!N60</f>
        <v>0</v>
      </c>
      <c r="P60" s="105">
        <f t="shared" si="26"/>
        <v>0</v>
      </c>
      <c r="R60" s="23"/>
      <c r="S60" s="23"/>
      <c r="T60" s="23"/>
      <c r="U60" s="23"/>
      <c r="V60" s="23"/>
    </row>
    <row r="61" spans="1:22" ht="21" x14ac:dyDescent="0.35">
      <c r="A61" s="42" t="s">
        <v>50</v>
      </c>
      <c r="B61" s="198">
        <v>0</v>
      </c>
      <c r="C61" s="80">
        <f>B61/'Asset Summary'!B61</f>
        <v>0</v>
      </c>
      <c r="D61" s="77">
        <v>0</v>
      </c>
      <c r="E61" s="198">
        <v>0</v>
      </c>
      <c r="F61" s="80">
        <f>E61/'Asset Summary'!E61</f>
        <v>0</v>
      </c>
      <c r="G61" s="77">
        <v>0</v>
      </c>
      <c r="H61" s="198">
        <v>0</v>
      </c>
      <c r="I61" s="80">
        <f>H61/'Asset Summary'!H61</f>
        <v>0</v>
      </c>
      <c r="J61" s="77">
        <v>0</v>
      </c>
      <c r="K61" s="198">
        <v>0</v>
      </c>
      <c r="L61" s="80">
        <f>K61/'Asset Summary'!K61</f>
        <v>0</v>
      </c>
      <c r="M61" s="77">
        <v>0</v>
      </c>
      <c r="N61" s="182">
        <f t="shared" si="25"/>
        <v>0</v>
      </c>
      <c r="O61" s="80">
        <f>N61/'Asset Summary'!N61</f>
        <v>0</v>
      </c>
      <c r="P61" s="105">
        <f t="shared" si="26"/>
        <v>0</v>
      </c>
      <c r="R61" s="23"/>
      <c r="S61" s="11"/>
      <c r="T61" s="30"/>
      <c r="U61" s="32"/>
      <c r="V61" s="31"/>
    </row>
    <row r="62" spans="1:22" ht="21" x14ac:dyDescent="0.35">
      <c r="A62" s="42" t="s">
        <v>51</v>
      </c>
      <c r="B62" s="198">
        <v>0</v>
      </c>
      <c r="C62" s="80">
        <f>B62/'Asset Summary'!B62</f>
        <v>0</v>
      </c>
      <c r="D62" s="77">
        <v>0</v>
      </c>
      <c r="E62" s="198">
        <v>0</v>
      </c>
      <c r="F62" s="80">
        <v>0</v>
      </c>
      <c r="G62" s="77">
        <v>0</v>
      </c>
      <c r="H62" s="198">
        <v>0</v>
      </c>
      <c r="I62" s="80">
        <f>H62/'Asset Summary'!H62</f>
        <v>0</v>
      </c>
      <c r="J62" s="77">
        <v>0</v>
      </c>
      <c r="K62" s="198">
        <v>0</v>
      </c>
      <c r="L62" s="80">
        <v>0</v>
      </c>
      <c r="M62" s="77">
        <v>0</v>
      </c>
      <c r="N62" s="182">
        <f t="shared" si="25"/>
        <v>0</v>
      </c>
      <c r="O62" s="80">
        <f>N62/'Asset Summary'!N62</f>
        <v>0</v>
      </c>
      <c r="P62" s="105">
        <f t="shared" si="26"/>
        <v>0</v>
      </c>
      <c r="R62" s="23"/>
      <c r="S62" s="11"/>
      <c r="T62" s="30"/>
      <c r="U62" s="30"/>
      <c r="V62" s="31"/>
    </row>
    <row r="63" spans="1:22" ht="21" x14ac:dyDescent="0.35">
      <c r="A63" s="42" t="s">
        <v>52</v>
      </c>
      <c r="B63" s="199">
        <v>0</v>
      </c>
      <c r="C63" s="80">
        <f>B63/'Asset Summary'!B63</f>
        <v>0</v>
      </c>
      <c r="D63" s="170">
        <v>0</v>
      </c>
      <c r="E63" s="199">
        <v>0</v>
      </c>
      <c r="F63" s="80">
        <f>E63/'Asset Summary'!E63</f>
        <v>0</v>
      </c>
      <c r="G63" s="170">
        <v>0</v>
      </c>
      <c r="H63" s="199">
        <v>0</v>
      </c>
      <c r="I63" s="80">
        <f>H63/'Asset Summary'!H63</f>
        <v>0</v>
      </c>
      <c r="J63" s="170">
        <v>0</v>
      </c>
      <c r="K63" s="199">
        <v>0</v>
      </c>
      <c r="L63" s="80">
        <v>0</v>
      </c>
      <c r="M63" s="170">
        <v>0</v>
      </c>
      <c r="N63" s="182">
        <f t="shared" si="25"/>
        <v>0</v>
      </c>
      <c r="O63" s="80">
        <f>N63/'Asset Summary'!N63</f>
        <v>0</v>
      </c>
      <c r="P63" s="105">
        <f t="shared" si="26"/>
        <v>0</v>
      </c>
      <c r="R63" s="23"/>
      <c r="S63" s="11"/>
      <c r="T63" s="30"/>
      <c r="U63" s="30"/>
      <c r="V63" s="31"/>
    </row>
    <row r="64" spans="1:22" ht="21.75" thickBot="1" x14ac:dyDescent="0.4">
      <c r="A64" s="48" t="s">
        <v>15</v>
      </c>
      <c r="B64" s="197">
        <f t="shared" ref="B64:P64" si="27">SUM(B56:B63)</f>
        <v>0</v>
      </c>
      <c r="C64" s="152">
        <f>B64/'Asset Summary'!B64</f>
        <v>0</v>
      </c>
      <c r="D64" s="171">
        <f t="shared" si="27"/>
        <v>0</v>
      </c>
      <c r="E64" s="200">
        <f t="shared" si="27"/>
        <v>0</v>
      </c>
      <c r="F64" s="152">
        <f>E64/'Asset Summary'!E64</f>
        <v>0</v>
      </c>
      <c r="G64" s="79">
        <f t="shared" si="27"/>
        <v>0</v>
      </c>
      <c r="H64" s="200">
        <f t="shared" si="27"/>
        <v>0</v>
      </c>
      <c r="I64" s="152">
        <f>H64/'Asset Summary'!H64</f>
        <v>0</v>
      </c>
      <c r="J64" s="79">
        <f t="shared" si="27"/>
        <v>0</v>
      </c>
      <c r="K64" s="200">
        <f t="shared" si="27"/>
        <v>0</v>
      </c>
      <c r="L64" s="152">
        <f>K64/'Asset Summary'!K64</f>
        <v>0</v>
      </c>
      <c r="M64" s="171">
        <f t="shared" si="27"/>
        <v>0</v>
      </c>
      <c r="N64" s="200">
        <f t="shared" si="27"/>
        <v>0</v>
      </c>
      <c r="O64" s="144">
        <f>N64/'Asset Summary'!N64</f>
        <v>0</v>
      </c>
      <c r="P64" s="172">
        <f t="shared" si="27"/>
        <v>0</v>
      </c>
      <c r="R64" s="23"/>
      <c r="S64" s="23"/>
      <c r="T64" s="23"/>
      <c r="U64" s="23"/>
      <c r="V64" s="23"/>
    </row>
    <row r="65" spans="1:16" s="23" customFormat="1" ht="21" x14ac:dyDescent="0.35">
      <c r="A65" s="7"/>
      <c r="B65" s="30"/>
      <c r="C65" s="11"/>
      <c r="D65" s="30"/>
      <c r="E65" s="30"/>
      <c r="F65" s="11"/>
      <c r="G65" s="30"/>
      <c r="H65" s="30"/>
      <c r="I65" s="11"/>
      <c r="J65" s="30"/>
      <c r="K65" s="30"/>
      <c r="L65" s="11"/>
      <c r="M65" s="30"/>
      <c r="N65" s="30"/>
      <c r="O65" s="11"/>
      <c r="P65" s="30"/>
    </row>
    <row r="66" spans="1:16" ht="20.25" customHeight="1" x14ac:dyDescent="0.25">
      <c r="A66" s="28"/>
      <c r="H66" s="39"/>
      <c r="J66" s="39"/>
      <c r="K66" s="3"/>
      <c r="L66" s="3"/>
      <c r="M66" s="3"/>
      <c r="N66" s="3"/>
    </row>
    <row r="67" spans="1:16" ht="27" thickBot="1" x14ac:dyDescent="0.45">
      <c r="A67" s="60" t="s">
        <v>54</v>
      </c>
      <c r="D67" s="23"/>
    </row>
    <row r="68" spans="1:16" x14ac:dyDescent="0.25">
      <c r="A68" s="45"/>
      <c r="B68" s="46" t="s">
        <v>41</v>
      </c>
      <c r="C68" s="270" t="s">
        <v>42</v>
      </c>
      <c r="D68" s="243"/>
      <c r="I68" s="177"/>
      <c r="J68" s="177"/>
      <c r="K68" s="177"/>
      <c r="L68" s="177"/>
      <c r="M68" s="177"/>
      <c r="N68" s="177"/>
      <c r="O68" s="177"/>
    </row>
    <row r="69" spans="1:16" ht="15.75" x14ac:dyDescent="0.25">
      <c r="A69" s="47" t="s">
        <v>53</v>
      </c>
      <c r="B69" s="44" t="s">
        <v>9</v>
      </c>
      <c r="C69" s="271" t="s">
        <v>43</v>
      </c>
      <c r="D69" s="243"/>
      <c r="E69" s="177"/>
      <c r="F69" s="177"/>
      <c r="I69" s="175"/>
      <c r="J69" s="176"/>
      <c r="K69" s="176"/>
      <c r="L69" s="176"/>
      <c r="M69" s="176"/>
      <c r="N69" s="176"/>
      <c r="O69" s="176"/>
    </row>
    <row r="70" spans="1:16" ht="21" x14ac:dyDescent="0.35">
      <c r="A70" s="41" t="s">
        <v>45</v>
      </c>
      <c r="B70" s="213">
        <v>8.4391718357801437</v>
      </c>
      <c r="C70" s="272">
        <f>B70/'Asset Summary'!B70</f>
        <v>2.0171994392513461E-4</v>
      </c>
      <c r="D70" s="30"/>
      <c r="E70" s="176"/>
      <c r="F70" s="176"/>
      <c r="I70" s="175"/>
      <c r="J70" s="176"/>
      <c r="K70" s="176"/>
      <c r="L70" s="176"/>
      <c r="M70" s="176"/>
      <c r="N70" s="176"/>
      <c r="O70" s="176"/>
    </row>
    <row r="71" spans="1:16" ht="21" x14ac:dyDescent="0.35">
      <c r="A71" s="42" t="s">
        <v>46</v>
      </c>
      <c r="B71" s="195">
        <v>0</v>
      </c>
      <c r="C71" s="272">
        <f>B71/'Asset Summary'!B71</f>
        <v>0</v>
      </c>
      <c r="D71" s="182"/>
      <c r="E71" s="176"/>
      <c r="F71" s="176"/>
      <c r="I71" s="175"/>
      <c r="J71" s="176"/>
      <c r="K71" s="176"/>
      <c r="L71" s="176"/>
      <c r="M71" s="176"/>
      <c r="N71" s="176"/>
      <c r="O71" s="176"/>
    </row>
    <row r="72" spans="1:16" ht="21" x14ac:dyDescent="0.35">
      <c r="A72" s="42" t="s">
        <v>47</v>
      </c>
      <c r="B72" s="195">
        <v>0</v>
      </c>
      <c r="C72" s="272">
        <f>B72/'Asset Summary'!B72</f>
        <v>0</v>
      </c>
      <c r="D72" s="182"/>
      <c r="E72" s="176"/>
      <c r="F72" s="176"/>
      <c r="I72" s="175"/>
      <c r="J72" s="176"/>
      <c r="K72" s="176"/>
      <c r="L72" s="176"/>
      <c r="M72" s="176"/>
      <c r="N72" s="176"/>
      <c r="O72" s="176"/>
    </row>
    <row r="73" spans="1:16" ht="21" x14ac:dyDescent="0.35">
      <c r="A73" s="42" t="s">
        <v>48</v>
      </c>
      <c r="B73" s="213">
        <v>67.899579763412476</v>
      </c>
      <c r="C73" s="272">
        <f>B73/'Asset Summary'!B73</f>
        <v>3.3735321471781597E-3</v>
      </c>
      <c r="D73" s="182"/>
      <c r="E73" s="176"/>
      <c r="F73" s="176"/>
      <c r="I73" s="175"/>
      <c r="J73" s="176"/>
      <c r="K73" s="176"/>
      <c r="L73" s="176"/>
      <c r="M73" s="176"/>
      <c r="N73" s="176"/>
      <c r="O73" s="176"/>
    </row>
    <row r="74" spans="1:16" ht="21" x14ac:dyDescent="0.35">
      <c r="A74" s="42" t="s">
        <v>49</v>
      </c>
      <c r="B74" s="195">
        <v>0</v>
      </c>
      <c r="C74" s="272">
        <f>B74/'Asset Summary'!B74</f>
        <v>0</v>
      </c>
      <c r="D74" s="30"/>
      <c r="E74" s="176"/>
      <c r="F74" s="176"/>
      <c r="I74" s="175"/>
      <c r="J74" s="176"/>
      <c r="K74" s="176"/>
      <c r="L74" s="176"/>
      <c r="M74" s="176"/>
      <c r="N74" s="176"/>
      <c r="O74" s="176"/>
    </row>
    <row r="75" spans="1:16" ht="21" x14ac:dyDescent="0.35">
      <c r="A75" s="42" t="s">
        <v>50</v>
      </c>
      <c r="B75" s="195">
        <v>0</v>
      </c>
      <c r="C75" s="272">
        <f>B75/'Asset Summary'!B75</f>
        <v>0</v>
      </c>
      <c r="D75" s="182"/>
      <c r="E75" s="176"/>
      <c r="F75" s="176"/>
      <c r="I75" s="175"/>
      <c r="J75" s="176"/>
      <c r="K75" s="176"/>
      <c r="L75" s="176"/>
      <c r="M75" s="176"/>
      <c r="N75" s="176"/>
      <c r="O75" s="176"/>
    </row>
    <row r="76" spans="1:16" ht="21" x14ac:dyDescent="0.35">
      <c r="A76" s="42" t="s">
        <v>51</v>
      </c>
      <c r="B76" s="195">
        <v>0</v>
      </c>
      <c r="C76" s="272">
        <f>B76/'Asset Summary'!B76</f>
        <v>0</v>
      </c>
      <c r="D76" s="182"/>
      <c r="E76" s="176"/>
      <c r="F76" s="176"/>
      <c r="I76" s="175"/>
      <c r="J76" s="176"/>
      <c r="K76" s="176"/>
      <c r="L76" s="176"/>
      <c r="M76" s="176"/>
      <c r="N76" s="176"/>
      <c r="O76" s="176"/>
    </row>
    <row r="77" spans="1:16" ht="21" x14ac:dyDescent="0.35">
      <c r="A77" s="42" t="s">
        <v>52</v>
      </c>
      <c r="B77" s="196">
        <v>0</v>
      </c>
      <c r="C77" s="273">
        <f>B77/'Asset Summary'!B77</f>
        <v>0</v>
      </c>
      <c r="D77" s="30"/>
      <c r="E77" s="176"/>
      <c r="F77" s="176"/>
    </row>
    <row r="78" spans="1:16" ht="21.75" thickBot="1" x14ac:dyDescent="0.4">
      <c r="A78" s="48" t="s">
        <v>15</v>
      </c>
      <c r="B78" s="197">
        <f>SUM(B70:B77)</f>
        <v>76.338751599192619</v>
      </c>
      <c r="C78" s="274">
        <f>B78/'Asset Summary'!B78</f>
        <v>2.9787506583449803E-4</v>
      </c>
      <c r="D78" s="275"/>
    </row>
    <row r="79" spans="1:16" ht="15.75" customHeight="1" x14ac:dyDescent="0.25">
      <c r="B79" s="23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G85"/>
  <sheetViews>
    <sheetView tabSelected="1" zoomScale="70" zoomScaleNormal="70" workbookViewId="0">
      <pane xSplit="1" topLeftCell="B1" activePane="topRight" state="frozen"/>
      <selection pane="topRight" sqref="A1:XFD1"/>
    </sheetView>
  </sheetViews>
  <sheetFormatPr defaultColWidth="9.140625" defaultRowHeight="15" x14ac:dyDescent="0.25"/>
  <cols>
    <col min="1" max="1" width="61" style="2" customWidth="1"/>
    <col min="2" max="2" width="26.28515625" style="2" customWidth="1"/>
    <col min="3" max="3" width="25.85546875" style="2" customWidth="1"/>
    <col min="4" max="4" width="26.5703125" style="2" customWidth="1"/>
    <col min="5" max="5" width="26.140625" style="2" customWidth="1"/>
    <col min="6" max="6" width="26.42578125" style="2" customWidth="1"/>
    <col min="7" max="7" width="28.42578125" style="2" customWidth="1"/>
    <col min="8" max="8" width="27.28515625" style="2" customWidth="1"/>
    <col min="9" max="9" width="27.7109375" style="2" customWidth="1"/>
    <col min="10" max="10" width="28.28515625" style="2" customWidth="1"/>
    <col min="11" max="11" width="25.5703125" style="2" customWidth="1"/>
    <col min="12" max="12" width="20.28515625" style="2" customWidth="1"/>
    <col min="13" max="13" width="26.42578125" style="2" customWidth="1"/>
    <col min="14" max="14" width="22.28515625" style="2" customWidth="1"/>
    <col min="15" max="15" width="24.85546875" style="2" customWidth="1"/>
    <col min="16" max="17" width="30.28515625" style="2" customWidth="1"/>
    <col min="18" max="18" width="22.140625" style="2" customWidth="1"/>
    <col min="19" max="19" width="23.28515625" style="2" customWidth="1"/>
    <col min="20" max="20" width="28.28515625" style="2" customWidth="1"/>
    <col min="21" max="21" width="25" style="2" customWidth="1"/>
    <col min="22" max="22" width="20.28515625" style="2" bestFit="1" customWidth="1"/>
    <col min="23" max="23" width="24" style="2" customWidth="1"/>
    <col min="24" max="24" width="25.5703125" style="2" customWidth="1"/>
    <col min="25" max="25" width="25.85546875" style="2" customWidth="1"/>
    <col min="26" max="26" width="20.28515625" style="2" bestFit="1" customWidth="1"/>
    <col min="27" max="27" width="30" style="2" customWidth="1"/>
    <col min="28" max="28" width="26" style="2" bestFit="1" customWidth="1"/>
    <col min="29" max="29" width="15.7109375" style="2" bestFit="1" customWidth="1"/>
    <col min="30" max="30" width="17.5703125" style="2" customWidth="1"/>
    <col min="31" max="31" width="24" style="2" bestFit="1" customWidth="1"/>
    <col min="32" max="32" width="15" style="2" customWidth="1"/>
    <col min="33" max="33" width="27" style="2" customWidth="1"/>
    <col min="34" max="34" width="25.140625" style="2" customWidth="1"/>
    <col min="35" max="35" width="21.140625" style="2" customWidth="1"/>
    <col min="36" max="36" width="16.5703125" style="2" customWidth="1"/>
    <col min="37" max="37" width="15" style="2" customWidth="1"/>
    <col min="38" max="38" width="19.7109375" style="2" customWidth="1"/>
    <col min="39" max="39" width="18.42578125" style="2" customWidth="1"/>
    <col min="40" max="40" width="19" style="2" customWidth="1"/>
    <col min="41" max="41" width="15.5703125" style="2" customWidth="1"/>
    <col min="42" max="42" width="23.28515625" style="2" bestFit="1" customWidth="1"/>
    <col min="43" max="43" width="21.42578125" style="2" bestFit="1" customWidth="1"/>
    <col min="44" max="44" width="14.140625" style="2" bestFit="1" customWidth="1"/>
    <col min="45" max="45" width="24.85546875" style="2" bestFit="1" customWidth="1"/>
    <col min="46" max="46" width="16.28515625" style="2" customWidth="1"/>
    <col min="47" max="47" width="18.42578125" style="2" customWidth="1"/>
    <col min="48" max="48" width="17.85546875" style="2" customWidth="1"/>
    <col min="49" max="49" width="17.42578125" style="2" customWidth="1"/>
    <col min="50" max="50" width="13.140625" style="2" customWidth="1"/>
    <col min="51" max="51" width="19.42578125" style="2" customWidth="1"/>
    <col min="52" max="52" width="14.42578125" style="2" bestFit="1" customWidth="1"/>
    <col min="53" max="53" width="15.140625" style="2" customWidth="1"/>
    <col min="54" max="54" width="18.85546875" style="2" customWidth="1"/>
    <col min="55" max="55" width="22.42578125" style="2" bestFit="1" customWidth="1"/>
    <col min="56" max="16384" width="9.140625" style="2"/>
  </cols>
  <sheetData>
    <row r="1" spans="1:30" ht="33.75" x14ac:dyDescent="0.5">
      <c r="A1" s="201" t="s">
        <v>65</v>
      </c>
    </row>
    <row r="2" spans="1:30" ht="33.75" x14ac:dyDescent="0.5">
      <c r="A2" s="1"/>
    </row>
    <row r="3" spans="1:30" ht="27" thickBot="1" x14ac:dyDescent="0.45">
      <c r="A3" s="60" t="s">
        <v>0</v>
      </c>
      <c r="C3" s="3"/>
      <c r="E3" s="3"/>
      <c r="F3" s="3"/>
      <c r="N3" s="3"/>
      <c r="O3" s="3"/>
      <c r="P3" s="3"/>
      <c r="Q3" s="3"/>
      <c r="R3" s="3"/>
      <c r="S3" s="3"/>
      <c r="T3" s="3"/>
      <c r="U3" s="3"/>
      <c r="V3" s="3"/>
      <c r="W3" s="3"/>
      <c r="AB3" s="4"/>
      <c r="AC3" s="4"/>
      <c r="AD3" s="4"/>
    </row>
    <row r="4" spans="1:30" x14ac:dyDescent="0.25">
      <c r="A4" s="53"/>
      <c r="B4" s="108" t="s">
        <v>1</v>
      </c>
      <c r="C4" s="108"/>
      <c r="D4" s="110"/>
      <c r="E4" s="57" t="s">
        <v>2</v>
      </c>
      <c r="F4" s="112"/>
      <c r="G4" s="117"/>
      <c r="H4" s="40" t="s">
        <v>3</v>
      </c>
      <c r="I4" s="122"/>
      <c r="J4" s="125"/>
      <c r="K4" s="59" t="s">
        <v>4</v>
      </c>
      <c r="L4" s="97"/>
      <c r="M4" s="130"/>
    </row>
    <row r="5" spans="1:30" x14ac:dyDescent="0.25">
      <c r="A5" s="54"/>
      <c r="B5" s="109" t="s">
        <v>5</v>
      </c>
      <c r="C5" s="109" t="s">
        <v>5</v>
      </c>
      <c r="D5" s="111" t="s">
        <v>5</v>
      </c>
      <c r="E5" s="58" t="s">
        <v>2</v>
      </c>
      <c r="F5" s="113" t="s">
        <v>2</v>
      </c>
      <c r="G5" s="118" t="s">
        <v>2</v>
      </c>
      <c r="H5" s="5" t="s">
        <v>6</v>
      </c>
      <c r="I5" s="123" t="s">
        <v>6</v>
      </c>
      <c r="J5" s="126" t="s">
        <v>6</v>
      </c>
      <c r="K5" s="50" t="s">
        <v>7</v>
      </c>
      <c r="L5" s="99" t="s">
        <v>8</v>
      </c>
      <c r="M5" s="103" t="s">
        <v>7</v>
      </c>
    </row>
    <row r="6" spans="1:30" x14ac:dyDescent="0.25">
      <c r="A6" s="54"/>
      <c r="B6" s="109" t="s">
        <v>9</v>
      </c>
      <c r="C6" s="109" t="s">
        <v>10</v>
      </c>
      <c r="D6" s="111" t="s">
        <v>11</v>
      </c>
      <c r="E6" s="56" t="s">
        <v>9</v>
      </c>
      <c r="F6" s="114" t="s">
        <v>12</v>
      </c>
      <c r="G6" s="119" t="s">
        <v>11</v>
      </c>
      <c r="H6" s="6" t="s">
        <v>9</v>
      </c>
      <c r="I6" s="124" t="s">
        <v>12</v>
      </c>
      <c r="J6" s="127" t="s">
        <v>11</v>
      </c>
      <c r="K6" s="50" t="s">
        <v>9</v>
      </c>
      <c r="L6" s="99" t="s">
        <v>12</v>
      </c>
      <c r="M6" s="104" t="s">
        <v>11</v>
      </c>
    </row>
    <row r="7" spans="1:30" ht="15.75" x14ac:dyDescent="0.25">
      <c r="A7" s="55" t="s">
        <v>53</v>
      </c>
      <c r="B7" s="109"/>
      <c r="C7" s="109" t="s">
        <v>13</v>
      </c>
      <c r="D7" s="111" t="s">
        <v>14</v>
      </c>
      <c r="E7" s="56"/>
      <c r="F7" s="114" t="s">
        <v>13</v>
      </c>
      <c r="G7" s="119" t="s">
        <v>14</v>
      </c>
      <c r="H7" s="6"/>
      <c r="I7" s="124" t="s">
        <v>13</v>
      </c>
      <c r="J7" s="127" t="s">
        <v>14</v>
      </c>
      <c r="K7" s="50"/>
      <c r="L7" s="99" t="s">
        <v>13</v>
      </c>
      <c r="M7" s="103" t="s">
        <v>14</v>
      </c>
    </row>
    <row r="8" spans="1:30" ht="21" x14ac:dyDescent="0.35">
      <c r="A8" s="41" t="s">
        <v>45</v>
      </c>
      <c r="B8" s="225">
        <v>21303</v>
      </c>
      <c r="C8" s="81">
        <f>B8/'Asset Summary'!B8</f>
        <v>0.83989118435577981</v>
      </c>
      <c r="D8" s="221">
        <v>1910350510.0972965</v>
      </c>
      <c r="E8" s="212">
        <v>4118</v>
      </c>
      <c r="F8" s="115">
        <f>E8/'Asset Summary'!E8</f>
        <v>0.70069763484771141</v>
      </c>
      <c r="G8" s="221">
        <v>413080636.55790025</v>
      </c>
      <c r="H8" s="219">
        <v>311</v>
      </c>
      <c r="I8" s="81">
        <f>H8/'Asset Summary'!H8</f>
        <v>0.75120772946859904</v>
      </c>
      <c r="J8" s="221">
        <v>94821456.195000008</v>
      </c>
      <c r="K8" s="182">
        <f>B8+E8+H8</f>
        <v>25732</v>
      </c>
      <c r="L8" s="128">
        <f>K8/'Asset Summary'!K8</f>
        <v>0.8128889590901911</v>
      </c>
      <c r="M8" s="105">
        <f>D8+G8+J8</f>
        <v>2418252602.8501968</v>
      </c>
    </row>
    <row r="9" spans="1:30" ht="21" x14ac:dyDescent="0.35">
      <c r="A9" s="42" t="s">
        <v>46</v>
      </c>
      <c r="B9" s="225">
        <v>12234</v>
      </c>
      <c r="C9" s="81">
        <f>B9/'Asset Summary'!B9</f>
        <v>0.5204185809086268</v>
      </c>
      <c r="D9" s="221">
        <v>2030357899.1489985</v>
      </c>
      <c r="E9" s="212">
        <v>875</v>
      </c>
      <c r="F9" s="115">
        <f>E9/'Asset Summary'!E9</f>
        <v>0.81775700934579443</v>
      </c>
      <c r="G9" s="221">
        <v>652533057.39349997</v>
      </c>
      <c r="H9" s="219">
        <v>421</v>
      </c>
      <c r="I9" s="81">
        <f>H9/'Asset Summary'!H9</f>
        <v>0.69357495881383857</v>
      </c>
      <c r="J9" s="221">
        <v>692462534.00000012</v>
      </c>
      <c r="K9" s="182">
        <f t="shared" ref="K9:K15" si="0">B9+E9+H9</f>
        <v>13530</v>
      </c>
      <c r="L9" s="128">
        <f>K9/'Asset Summary'!K9</f>
        <v>0.5372245384157236</v>
      </c>
      <c r="M9" s="105">
        <f t="shared" ref="M9:M15" si="1">D9+G9+J9</f>
        <v>3375353490.5424986</v>
      </c>
    </row>
    <row r="10" spans="1:30" ht="21" x14ac:dyDescent="0.35">
      <c r="A10" s="42" t="s">
        <v>47</v>
      </c>
      <c r="B10" s="225">
        <v>991</v>
      </c>
      <c r="C10" s="81">
        <f>B10/'Asset Summary'!B10</f>
        <v>0.94112060778727447</v>
      </c>
      <c r="D10" s="221">
        <v>145184457.59009996</v>
      </c>
      <c r="E10" s="212">
        <v>186</v>
      </c>
      <c r="F10" s="115">
        <f>E10/'Asset Summary'!E10</f>
        <v>0.85321100917431192</v>
      </c>
      <c r="G10" s="221">
        <v>78308741.229999974</v>
      </c>
      <c r="H10" s="219">
        <v>20</v>
      </c>
      <c r="I10" s="81">
        <f>H10/'Asset Summary'!H10</f>
        <v>0.76923076923076927</v>
      </c>
      <c r="J10" s="221">
        <v>29120880.579999998</v>
      </c>
      <c r="K10" s="182">
        <f t="shared" si="0"/>
        <v>1197</v>
      </c>
      <c r="L10" s="128">
        <f>K10/'Asset Summary'!K10</f>
        <v>0.92289899768696992</v>
      </c>
      <c r="M10" s="105">
        <f t="shared" si="1"/>
        <v>252614079.40009993</v>
      </c>
    </row>
    <row r="11" spans="1:30" ht="21" x14ac:dyDescent="0.35">
      <c r="A11" s="42" t="s">
        <v>48</v>
      </c>
      <c r="B11" s="225">
        <v>8750</v>
      </c>
      <c r="C11" s="81">
        <f>B11/'Asset Summary'!B11</f>
        <v>0.83373034778465938</v>
      </c>
      <c r="D11" s="221">
        <v>709477497.18650091</v>
      </c>
      <c r="E11" s="212">
        <v>664</v>
      </c>
      <c r="F11" s="115">
        <f>E11/'Asset Summary'!E11</f>
        <v>0.89127516778523486</v>
      </c>
      <c r="G11" s="221">
        <v>183465541.34089994</v>
      </c>
      <c r="H11" s="219">
        <v>62</v>
      </c>
      <c r="I11" s="81">
        <f>H11/'Asset Summary'!H11</f>
        <v>0.84931506849315064</v>
      </c>
      <c r="J11" s="221">
        <v>80457486.496999949</v>
      </c>
      <c r="K11" s="182">
        <f t="shared" si="0"/>
        <v>9476</v>
      </c>
      <c r="L11" s="128">
        <f>K11/'Asset Summary'!K11</f>
        <v>0.83762043666578267</v>
      </c>
      <c r="M11" s="105">
        <f t="shared" si="1"/>
        <v>973400525.02440083</v>
      </c>
    </row>
    <row r="12" spans="1:30" ht="21" x14ac:dyDescent="0.35">
      <c r="A12" s="42" t="s">
        <v>49</v>
      </c>
      <c r="B12" s="225">
        <v>14553</v>
      </c>
      <c r="C12" s="81">
        <f>B12/'Asset Summary'!B12</f>
        <v>0.95667893768077839</v>
      </c>
      <c r="D12" s="221">
        <v>1744733724.030499</v>
      </c>
      <c r="E12" s="212">
        <v>1336</v>
      </c>
      <c r="F12" s="115">
        <f>E12/'Asset Summary'!E12</f>
        <v>0.86082474226804129</v>
      </c>
      <c r="G12" s="221">
        <v>554941264.31899965</v>
      </c>
      <c r="H12" s="219">
        <v>168</v>
      </c>
      <c r="I12" s="81">
        <f>H12/'Asset Summary'!H12</f>
        <v>0.90322580645161288</v>
      </c>
      <c r="J12" s="221">
        <v>204964493.39000008</v>
      </c>
      <c r="K12" s="182">
        <f t="shared" si="0"/>
        <v>16057</v>
      </c>
      <c r="L12" s="128">
        <f>K12/'Asset Summary'!K12</f>
        <v>0.94731563421828913</v>
      </c>
      <c r="M12" s="105">
        <f t="shared" si="1"/>
        <v>2504639481.7394986</v>
      </c>
    </row>
    <row r="13" spans="1:30" ht="21" x14ac:dyDescent="0.35">
      <c r="A13" s="42" t="s">
        <v>50</v>
      </c>
      <c r="B13" s="225">
        <v>16266</v>
      </c>
      <c r="C13" s="81">
        <f>B13/'Asset Summary'!B13</f>
        <v>0.94361294813783503</v>
      </c>
      <c r="D13" s="221">
        <v>1575361598.1985941</v>
      </c>
      <c r="E13" s="212">
        <v>1730</v>
      </c>
      <c r="F13" s="115">
        <f>E13/'Asset Summary'!E13</f>
        <v>0.87995930824008139</v>
      </c>
      <c r="G13" s="221">
        <v>718695030.84769988</v>
      </c>
      <c r="H13" s="219">
        <v>259</v>
      </c>
      <c r="I13" s="81">
        <f>H13/'Asset Summary'!H13</f>
        <v>0.85197368421052633</v>
      </c>
      <c r="J13" s="221">
        <v>208642356.41599998</v>
      </c>
      <c r="K13" s="182">
        <f t="shared" si="0"/>
        <v>18255</v>
      </c>
      <c r="L13" s="128">
        <f>K13/'Asset Summary'!K13</f>
        <v>0.93576994053721552</v>
      </c>
      <c r="M13" s="105">
        <f t="shared" si="1"/>
        <v>2502698985.4622941</v>
      </c>
    </row>
    <row r="14" spans="1:30" ht="21" x14ac:dyDescent="0.35">
      <c r="A14" s="42" t="s">
        <v>51</v>
      </c>
      <c r="B14" s="225">
        <v>511</v>
      </c>
      <c r="C14" s="81">
        <f>B14/'Asset Summary'!B14</f>
        <v>0.92740471869328489</v>
      </c>
      <c r="D14" s="221">
        <v>48545435.919999987</v>
      </c>
      <c r="E14" s="212">
        <v>145</v>
      </c>
      <c r="F14" s="115">
        <f>E14/'Asset Summary'!E14</f>
        <v>0.86826347305389218</v>
      </c>
      <c r="G14" s="221">
        <v>89287203.750000015</v>
      </c>
      <c r="H14" s="219">
        <v>12</v>
      </c>
      <c r="I14" s="81">
        <f>H14/'Asset Summary'!H14</f>
        <v>0.92307692307692313</v>
      </c>
      <c r="J14" s="221">
        <v>6322988.2999999998</v>
      </c>
      <c r="K14" s="182">
        <f t="shared" si="0"/>
        <v>668</v>
      </c>
      <c r="L14" s="128">
        <f>K14/'Asset Summary'!K14</f>
        <v>0.91381668946648431</v>
      </c>
      <c r="M14" s="105">
        <f t="shared" si="1"/>
        <v>144155627.97000003</v>
      </c>
    </row>
    <row r="15" spans="1:30" ht="21" x14ac:dyDescent="0.35">
      <c r="A15" s="42" t="s">
        <v>52</v>
      </c>
      <c r="B15" s="227">
        <v>14051</v>
      </c>
      <c r="C15" s="81">
        <f>B15/'Asset Summary'!B15</f>
        <v>0.90435734054193218</v>
      </c>
      <c r="D15" s="224">
        <v>2808901970.9441128</v>
      </c>
      <c r="E15" s="212">
        <v>1035</v>
      </c>
      <c r="F15" s="115">
        <f>E15/'Asset Summary'!E15</f>
        <v>0.87415540540540537</v>
      </c>
      <c r="G15" s="224">
        <v>810452232.11500013</v>
      </c>
      <c r="H15" s="219">
        <v>245</v>
      </c>
      <c r="I15" s="81">
        <f>H15/'Asset Summary'!H15</f>
        <v>0.73353293413173648</v>
      </c>
      <c r="J15" s="224">
        <v>496087627.78600007</v>
      </c>
      <c r="K15" s="223">
        <f t="shared" si="0"/>
        <v>15331</v>
      </c>
      <c r="L15" s="128">
        <f>K15/'Asset Summary'!K15</f>
        <v>0.8989152741131633</v>
      </c>
      <c r="M15" s="105">
        <f t="shared" si="1"/>
        <v>4115441830.8451133</v>
      </c>
      <c r="Q15" s="12"/>
    </row>
    <row r="16" spans="1:30" ht="21.75" thickBot="1" x14ac:dyDescent="0.4">
      <c r="A16" s="43" t="s">
        <v>15</v>
      </c>
      <c r="B16" s="185">
        <f>SUM(B8:B15)</f>
        <v>88659</v>
      </c>
      <c r="C16" s="82">
        <f>B16/'Asset Summary'!B16</f>
        <v>0.81369885644009621</v>
      </c>
      <c r="D16" s="79">
        <f>SUM(D8:D15)</f>
        <v>10972913093.1161</v>
      </c>
      <c r="E16" s="186">
        <f t="shared" ref="E16:J16" si="2">SUM(E8:E15)</f>
        <v>10089</v>
      </c>
      <c r="F16" s="116">
        <f>E16/'Asset Summary'!E16</f>
        <v>0.78949839580561865</v>
      </c>
      <c r="G16" s="121">
        <f t="shared" si="2"/>
        <v>3500763707.5540004</v>
      </c>
      <c r="H16" s="186">
        <f t="shared" si="2"/>
        <v>1498</v>
      </c>
      <c r="I16" s="116">
        <f>H16/'Asset Summary'!H16</f>
        <v>0.76545733265201843</v>
      </c>
      <c r="J16" s="121">
        <f t="shared" si="2"/>
        <v>1812879823.164</v>
      </c>
      <c r="K16" s="187">
        <f>SUM(K8:K15)</f>
        <v>100246</v>
      </c>
      <c r="L16" s="129">
        <f>K16/'Asset Summary'!K16</f>
        <v>0.81043542936601609</v>
      </c>
      <c r="M16" s="131">
        <f>SUM(M8:M15)</f>
        <v>16286556623.834101</v>
      </c>
      <c r="O16" s="12"/>
      <c r="R16" s="13"/>
    </row>
    <row r="17" spans="1:31" ht="21" x14ac:dyDescent="0.35">
      <c r="A17" s="7"/>
      <c r="B17" s="9"/>
      <c r="C17" s="14"/>
      <c r="D17" s="9"/>
      <c r="E17" s="8"/>
      <c r="F17" s="15"/>
      <c r="G17" s="8"/>
      <c r="H17" s="8"/>
      <c r="I17" s="15"/>
      <c r="J17" s="8"/>
      <c r="K17" s="8"/>
      <c r="L17" s="8"/>
      <c r="M17" s="8"/>
      <c r="N17" s="16"/>
      <c r="O17" s="17"/>
      <c r="P17" s="18"/>
    </row>
    <row r="18" spans="1:31" ht="21" x14ac:dyDescent="0.35">
      <c r="A18" s="24"/>
      <c r="B18" s="9"/>
      <c r="C18" s="14"/>
      <c r="D18" s="9"/>
      <c r="E18" s="8"/>
      <c r="F18" s="15"/>
      <c r="G18" s="8"/>
      <c r="H18" s="8"/>
      <c r="I18" s="15"/>
      <c r="J18" s="8"/>
      <c r="K18" s="16"/>
      <c r="L18" s="17"/>
      <c r="M18" s="18"/>
      <c r="N18" s="21"/>
      <c r="O18" s="21"/>
      <c r="P18" s="25"/>
      <c r="Q18" s="12"/>
      <c r="R18" s="21"/>
      <c r="S18" s="21"/>
      <c r="T18" s="22"/>
      <c r="U18" s="22"/>
      <c r="V18" s="22"/>
      <c r="W18" s="22"/>
      <c r="X18" s="23"/>
      <c r="Y18" s="23"/>
    </row>
    <row r="19" spans="1:31" ht="27" thickBot="1" x14ac:dyDescent="0.45">
      <c r="A19" s="60" t="s">
        <v>16</v>
      </c>
      <c r="Q19" s="12"/>
    </row>
    <row r="20" spans="1:31" x14ac:dyDescent="0.25">
      <c r="A20" s="62"/>
      <c r="B20" s="173" t="s">
        <v>1</v>
      </c>
      <c r="C20" s="174"/>
      <c r="D20" s="174"/>
      <c r="E20" s="174"/>
      <c r="F20" s="173"/>
      <c r="G20" s="173"/>
      <c r="H20" s="63" t="s">
        <v>2</v>
      </c>
      <c r="I20" s="63"/>
      <c r="J20" s="63"/>
      <c r="K20" s="63"/>
      <c r="L20" s="63"/>
      <c r="M20" s="91"/>
      <c r="N20" s="64" t="s">
        <v>3</v>
      </c>
      <c r="O20" s="64"/>
      <c r="P20" s="64"/>
      <c r="Q20" s="64"/>
      <c r="R20" s="64"/>
      <c r="S20" s="64"/>
      <c r="T20" s="97" t="s">
        <v>17</v>
      </c>
      <c r="U20" s="97"/>
      <c r="V20" s="97"/>
      <c r="W20" s="97"/>
      <c r="X20" s="101"/>
      <c r="Y20" s="102"/>
    </row>
    <row r="21" spans="1:31" x14ac:dyDescent="0.25">
      <c r="A21" s="65"/>
      <c r="B21" s="163" t="s">
        <v>5</v>
      </c>
      <c r="C21" s="162" t="s">
        <v>5</v>
      </c>
      <c r="D21" s="162" t="s">
        <v>5</v>
      </c>
      <c r="E21" s="162" t="s">
        <v>5</v>
      </c>
      <c r="F21" s="163" t="s">
        <v>5</v>
      </c>
      <c r="G21" s="163" t="s">
        <v>5</v>
      </c>
      <c r="H21" s="52" t="s">
        <v>2</v>
      </c>
      <c r="I21" s="52" t="s">
        <v>2</v>
      </c>
      <c r="J21" s="52" t="s">
        <v>2</v>
      </c>
      <c r="K21" s="52" t="s">
        <v>2</v>
      </c>
      <c r="L21" s="52" t="s">
        <v>2</v>
      </c>
      <c r="M21" s="92" t="s">
        <v>2</v>
      </c>
      <c r="N21" s="94" t="s">
        <v>6</v>
      </c>
      <c r="O21" s="94" t="s">
        <v>6</v>
      </c>
      <c r="P21" s="94" t="s">
        <v>6</v>
      </c>
      <c r="Q21" s="94" t="s">
        <v>6</v>
      </c>
      <c r="R21" s="94" t="s">
        <v>6</v>
      </c>
      <c r="S21" s="94" t="s">
        <v>6</v>
      </c>
      <c r="T21" s="98"/>
      <c r="U21" s="99"/>
      <c r="V21" s="99"/>
      <c r="W21" s="100" t="s">
        <v>7</v>
      </c>
      <c r="X21" s="98"/>
      <c r="Y21" s="103" t="s">
        <v>7</v>
      </c>
    </row>
    <row r="22" spans="1:31" x14ac:dyDescent="0.25">
      <c r="A22" s="65"/>
      <c r="B22" s="163" t="s">
        <v>9</v>
      </c>
      <c r="C22" s="162" t="s">
        <v>10</v>
      </c>
      <c r="D22" s="162" t="s">
        <v>18</v>
      </c>
      <c r="E22" s="162" t="s">
        <v>18</v>
      </c>
      <c r="F22" s="163" t="s">
        <v>57</v>
      </c>
      <c r="G22" s="163" t="s">
        <v>11</v>
      </c>
      <c r="H22" s="52" t="s">
        <v>9</v>
      </c>
      <c r="I22" s="52" t="s">
        <v>10</v>
      </c>
      <c r="J22" s="52" t="s">
        <v>18</v>
      </c>
      <c r="K22" s="52" t="s">
        <v>18</v>
      </c>
      <c r="L22" s="52" t="s">
        <v>19</v>
      </c>
      <c r="M22" s="92" t="s">
        <v>11</v>
      </c>
      <c r="N22" s="94" t="s">
        <v>9</v>
      </c>
      <c r="O22" s="94" t="s">
        <v>10</v>
      </c>
      <c r="P22" s="94" t="s">
        <v>18</v>
      </c>
      <c r="Q22" s="94" t="s">
        <v>18</v>
      </c>
      <c r="R22" s="94" t="s">
        <v>19</v>
      </c>
      <c r="S22" s="94" t="s">
        <v>11</v>
      </c>
      <c r="T22" s="99" t="s">
        <v>9</v>
      </c>
      <c r="U22" s="99" t="s">
        <v>10</v>
      </c>
      <c r="V22" s="99" t="s">
        <v>18</v>
      </c>
      <c r="W22" s="99" t="s">
        <v>18</v>
      </c>
      <c r="X22" s="99" t="s">
        <v>19</v>
      </c>
      <c r="Y22" s="104" t="s">
        <v>11</v>
      </c>
    </row>
    <row r="23" spans="1:31" ht="15.75" x14ac:dyDescent="0.25">
      <c r="A23" s="66" t="s">
        <v>53</v>
      </c>
      <c r="B23" s="163"/>
      <c r="C23" s="162" t="s">
        <v>13</v>
      </c>
      <c r="D23" s="162" t="s">
        <v>20</v>
      </c>
      <c r="E23" s="162" t="s">
        <v>21</v>
      </c>
      <c r="F23" s="163" t="s">
        <v>13</v>
      </c>
      <c r="G23" s="163" t="s">
        <v>14</v>
      </c>
      <c r="H23" s="52"/>
      <c r="I23" s="89" t="s">
        <v>13</v>
      </c>
      <c r="J23" s="89" t="s">
        <v>20</v>
      </c>
      <c r="K23" s="89" t="s">
        <v>21</v>
      </c>
      <c r="L23" s="89" t="s">
        <v>13</v>
      </c>
      <c r="M23" s="93" t="s">
        <v>14</v>
      </c>
      <c r="N23" s="94"/>
      <c r="O23" s="94" t="s">
        <v>13</v>
      </c>
      <c r="P23" s="94" t="s">
        <v>20</v>
      </c>
      <c r="Q23" s="94" t="s">
        <v>21</v>
      </c>
      <c r="R23" s="94" t="s">
        <v>13</v>
      </c>
      <c r="S23" s="94" t="s">
        <v>14</v>
      </c>
      <c r="T23" s="99"/>
      <c r="U23" s="99" t="s">
        <v>13</v>
      </c>
      <c r="V23" s="99" t="s">
        <v>20</v>
      </c>
      <c r="W23" s="99" t="s">
        <v>21</v>
      </c>
      <c r="X23" s="99" t="s">
        <v>13</v>
      </c>
      <c r="Y23" s="104" t="s">
        <v>14</v>
      </c>
    </row>
    <row r="24" spans="1:31" ht="21" x14ac:dyDescent="0.35">
      <c r="A24" s="41" t="s">
        <v>45</v>
      </c>
      <c r="B24" s="212">
        <v>15172</v>
      </c>
      <c r="C24" s="81">
        <f>B24/'Asset Summary'!B24</f>
        <v>0.99619172685489166</v>
      </c>
      <c r="D24" s="225">
        <v>621789251.73992026</v>
      </c>
      <c r="E24" s="179">
        <f>D24*0.0000229568418910972</f>
        <v>14274.317541776983</v>
      </c>
      <c r="F24" s="81">
        <f>D24/'Asset Summary'!D24</f>
        <v>0.70039919033438336</v>
      </c>
      <c r="G24" s="226">
        <v>1207125933.2520545</v>
      </c>
      <c r="H24" s="225">
        <v>3387</v>
      </c>
      <c r="I24" s="81">
        <f>H24/'Asset Summary'!H24</f>
        <v>0.98688811188811187</v>
      </c>
      <c r="J24" s="225">
        <v>1930924114.4171181</v>
      </c>
      <c r="K24" s="179">
        <f>J24*0.0000229568418910972</f>
        <v>44327.919598380657</v>
      </c>
      <c r="L24" s="81">
        <f>J24/'Asset Summary'!J24</f>
        <v>0.64052265781159057</v>
      </c>
      <c r="M24" s="226">
        <v>607122128.73949265</v>
      </c>
      <c r="N24" s="225">
        <v>567</v>
      </c>
      <c r="O24" s="81">
        <f>N24/'Asset Summary'!N24</f>
        <v>0.94974874371859297</v>
      </c>
      <c r="P24" s="225">
        <v>584782990.63118064</v>
      </c>
      <c r="Q24" s="179">
        <f t="shared" ref="Q24:Q31" si="3">P24*0.0000229568418910972</f>
        <v>13424.770656522989</v>
      </c>
      <c r="R24" s="81">
        <f>P24/'Asset Summary'!P24</f>
        <v>0.63017061413116104</v>
      </c>
      <c r="S24" s="221">
        <v>93627608.831606552</v>
      </c>
      <c r="T24" s="179">
        <f t="shared" ref="T24:T31" si="4">B24+H24+N24</f>
        <v>19126</v>
      </c>
      <c r="U24" s="81">
        <f>T24/'Asset Summary'!T24</f>
        <v>0.99309413780570122</v>
      </c>
      <c r="V24" s="179">
        <f t="shared" ref="V24:V31" si="5">D24+J24+P24</f>
        <v>3137496356.788219</v>
      </c>
      <c r="W24" s="179">
        <f>V24*0.0000229568418910972</f>
        <v>72027.007796680628</v>
      </c>
      <c r="X24" s="81">
        <f>V24/'Asset Summary'!V24</f>
        <v>0.64953853035401776</v>
      </c>
      <c r="Y24" s="105">
        <f>G24+M24+S24</f>
        <v>1907875670.8231537</v>
      </c>
    </row>
    <row r="25" spans="1:31" ht="21" x14ac:dyDescent="0.35">
      <c r="A25" s="42" t="s">
        <v>46</v>
      </c>
      <c r="B25" s="212">
        <v>17615</v>
      </c>
      <c r="C25" s="81">
        <f>B25/'Asset Summary'!B25</f>
        <v>0.85910066328521262</v>
      </c>
      <c r="D25" s="225">
        <v>120121325.9500999</v>
      </c>
      <c r="E25" s="179">
        <f t="shared" ref="E25:E31" si="6">D25*0.0000229568418910972</f>
        <v>2757.6062875853945</v>
      </c>
      <c r="F25" s="81">
        <f>D25/'Asset Summary'!D25</f>
        <v>0.48078731042498507</v>
      </c>
      <c r="G25" s="226">
        <v>1211748352.8331828</v>
      </c>
      <c r="H25" s="225">
        <v>993</v>
      </c>
      <c r="I25" s="81">
        <f>H25/'Asset Summary'!H25</f>
        <v>0.99598796389167499</v>
      </c>
      <c r="J25" s="225">
        <v>25638065.852840561</v>
      </c>
      <c r="K25" s="179">
        <f t="shared" ref="K25:K31" si="7">J25*0.0000229568418910972</f>
        <v>588.5690241771988</v>
      </c>
      <c r="L25" s="81">
        <f>J25/'Asset Summary'!J25</f>
        <v>0.70496961976188166</v>
      </c>
      <c r="M25" s="226">
        <v>438928491.92171901</v>
      </c>
      <c r="N25" s="225">
        <v>488</v>
      </c>
      <c r="O25" s="81">
        <f>N25/'Asset Summary'!N25</f>
        <v>0.85915492957746475</v>
      </c>
      <c r="P25" s="225">
        <v>218911218.3977989</v>
      </c>
      <c r="Q25" s="179">
        <f t="shared" si="3"/>
        <v>5025.5102289457172</v>
      </c>
      <c r="R25" s="81">
        <f>P25/'Asset Summary'!P25</f>
        <v>0.75671031002109157</v>
      </c>
      <c r="S25" s="221">
        <v>348596411.41535068</v>
      </c>
      <c r="T25" s="179">
        <f>B25+H25+N25</f>
        <v>19096</v>
      </c>
      <c r="U25" s="81">
        <f>T25/'Asset Summary'!T25</f>
        <v>0.86528614799039372</v>
      </c>
      <c r="V25" s="179">
        <f t="shared" si="5"/>
        <v>364670610.20073938</v>
      </c>
      <c r="W25" s="179">
        <f t="shared" ref="W25:W31" si="8">V25*0.0000229568418910972</f>
        <v>8371.6855407083112</v>
      </c>
      <c r="X25" s="81">
        <f>V25/'Asset Summary'!V25</f>
        <v>0.63365448295289539</v>
      </c>
      <c r="Y25" s="105">
        <f t="shared" ref="Y25:Y31" si="9">G25+M25+S25</f>
        <v>1999273256.1702526</v>
      </c>
    </row>
    <row r="26" spans="1:31" ht="21" x14ac:dyDescent="0.35">
      <c r="A26" s="42" t="s">
        <v>47</v>
      </c>
      <c r="B26" s="212">
        <v>749</v>
      </c>
      <c r="C26" s="81">
        <f>B26/'Asset Summary'!B26</f>
        <v>1</v>
      </c>
      <c r="D26" s="225">
        <v>12432361.446474858</v>
      </c>
      <c r="E26" s="179">
        <f t="shared" si="6"/>
        <v>285.40775605969577</v>
      </c>
      <c r="F26" s="81">
        <f>D26/'Asset Summary'!D26</f>
        <v>0.92782395106350513</v>
      </c>
      <c r="G26" s="226">
        <v>57611694.236087091</v>
      </c>
      <c r="H26" s="225">
        <v>168</v>
      </c>
      <c r="I26" s="81">
        <f>H26/'Asset Summary'!H26</f>
        <v>1</v>
      </c>
      <c r="J26" s="225">
        <v>34778974.814252116</v>
      </c>
      <c r="K26" s="179">
        <f t="shared" si="7"/>
        <v>798.41542594523742</v>
      </c>
      <c r="L26" s="81">
        <f>J26/'Asset Summary'!J26</f>
        <v>0.86833013727389963</v>
      </c>
      <c r="M26" s="226">
        <v>76669028.447223783</v>
      </c>
      <c r="N26" s="225">
        <v>28</v>
      </c>
      <c r="O26" s="81">
        <f>N26/'Asset Summary'!N26</f>
        <v>0.96551724137931039</v>
      </c>
      <c r="P26" s="225">
        <v>7531311.5756184189</v>
      </c>
      <c r="Q26" s="179">
        <f t="shared" si="3"/>
        <v>172.89512907406217</v>
      </c>
      <c r="R26" s="81">
        <f>P26/'Asset Summary'!P26</f>
        <v>0.88648272559595409</v>
      </c>
      <c r="S26" s="221">
        <v>16056379.98501854</v>
      </c>
      <c r="T26" s="179">
        <f t="shared" si="4"/>
        <v>945</v>
      </c>
      <c r="U26" s="81">
        <f>T26/'Asset Summary'!T26</f>
        <v>0.9989429175475687</v>
      </c>
      <c r="V26" s="179">
        <f t="shared" si="5"/>
        <v>54742647.836345389</v>
      </c>
      <c r="W26" s="179">
        <f t="shared" si="8"/>
        <v>1256.7183110789954</v>
      </c>
      <c r="X26" s="81">
        <f>V26/'Asset Summary'!V26</f>
        <v>0.88368829272025184</v>
      </c>
      <c r="Y26" s="105">
        <f t="shared" si="9"/>
        <v>150337102.66832942</v>
      </c>
    </row>
    <row r="27" spans="1:31" ht="21" x14ac:dyDescent="0.35">
      <c r="A27" s="42" t="s">
        <v>48</v>
      </c>
      <c r="B27" s="212">
        <v>6333</v>
      </c>
      <c r="C27" s="81">
        <f>B27/'Asset Summary'!B27</f>
        <v>0.95319084888621308</v>
      </c>
      <c r="D27" s="225">
        <v>57054628.435345814</v>
      </c>
      <c r="E27" s="179">
        <f t="shared" si="6"/>
        <v>1309.7940841455322</v>
      </c>
      <c r="F27" s="81">
        <f>D27/'Asset Summary'!D27</f>
        <v>0.74636222727622259</v>
      </c>
      <c r="G27" s="226">
        <v>312813474.74539179</v>
      </c>
      <c r="H27" s="225">
        <v>184</v>
      </c>
      <c r="I27" s="81">
        <f>H27/'Asset Summary'!H27</f>
        <v>1</v>
      </c>
      <c r="J27" s="225">
        <v>27469127.305594429</v>
      </c>
      <c r="K27" s="179">
        <f>J27*0.0000229568418910972</f>
        <v>630.60441244095216</v>
      </c>
      <c r="L27" s="81">
        <f>J27/'Asset Summary'!J27</f>
        <v>0.77307980258222486</v>
      </c>
      <c r="M27" s="226">
        <v>77779832.767426908</v>
      </c>
      <c r="N27" s="225">
        <v>119</v>
      </c>
      <c r="O27" s="81">
        <f>N27/'Asset Summary'!N27</f>
        <v>0.9296875</v>
      </c>
      <c r="P27" s="225">
        <v>11757274.026192943</v>
      </c>
      <c r="Q27" s="179">
        <f t="shared" si="3"/>
        <v>269.90988088961518</v>
      </c>
      <c r="R27" s="81">
        <f>P27/'Asset Summary'!P27</f>
        <v>0.81666190529203631</v>
      </c>
      <c r="S27" s="221">
        <v>13985936.573777968</v>
      </c>
      <c r="T27" s="179">
        <f t="shared" si="4"/>
        <v>6636</v>
      </c>
      <c r="U27" s="81">
        <f>T27/'Asset Summary'!T27</f>
        <v>0.9539965497412306</v>
      </c>
      <c r="V27" s="179">
        <f t="shared" si="5"/>
        <v>96281029.767133191</v>
      </c>
      <c r="W27" s="179">
        <f t="shared" si="8"/>
        <v>2210.3083774760998</v>
      </c>
      <c r="X27" s="81">
        <f>V27/'Asset Summary'!V27</f>
        <v>0.76188315488761638</v>
      </c>
      <c r="Y27" s="105">
        <f t="shared" si="9"/>
        <v>404579244.08659667</v>
      </c>
    </row>
    <row r="28" spans="1:31" ht="21" x14ac:dyDescent="0.35">
      <c r="A28" s="42" t="s">
        <v>49</v>
      </c>
      <c r="B28" s="212">
        <v>11313</v>
      </c>
      <c r="C28" s="81">
        <f>B28/'Asset Summary'!B28</f>
        <v>0.99991161392964467</v>
      </c>
      <c r="D28" s="225">
        <v>118406035.26701267</v>
      </c>
      <c r="E28" s="179">
        <f t="shared" si="6"/>
        <v>2718.2286305764887</v>
      </c>
      <c r="F28" s="81">
        <f>D28/'Asset Summary'!D28</f>
        <v>0.96416209789388385</v>
      </c>
      <c r="G28" s="226">
        <v>709735165.55170918</v>
      </c>
      <c r="H28" s="225">
        <v>1040</v>
      </c>
      <c r="I28" s="81">
        <f>H28/'Asset Summary'!H28</f>
        <v>0.99712368168744003</v>
      </c>
      <c r="J28" s="225">
        <v>96543716.814577386</v>
      </c>
      <c r="K28" s="179">
        <f t="shared" si="7"/>
        <v>2216.338842491115</v>
      </c>
      <c r="L28" s="81">
        <f>J28/'Asset Summary'!J28</f>
        <v>0.92976076079195313</v>
      </c>
      <c r="M28" s="226">
        <v>516652418.44256467</v>
      </c>
      <c r="N28" s="225">
        <v>388</v>
      </c>
      <c r="O28" s="81">
        <f>N28/'Asset Summary'!N28</f>
        <v>0.97243107769423553</v>
      </c>
      <c r="P28" s="225">
        <v>64036686.824911878</v>
      </c>
      <c r="Q28" s="179">
        <f t="shared" si="3"/>
        <v>1470.0800946692091</v>
      </c>
      <c r="R28" s="81">
        <f>P28/'Asset Summary'!P28</f>
        <v>0.88840599457736447</v>
      </c>
      <c r="S28" s="221">
        <v>118919805.52311061</v>
      </c>
      <c r="T28" s="179">
        <f t="shared" si="4"/>
        <v>12741</v>
      </c>
      <c r="U28" s="81">
        <f>T28/'Asset Summary'!T28</f>
        <v>0.99882408278457202</v>
      </c>
      <c r="V28" s="179">
        <f t="shared" si="5"/>
        <v>278986438.90650195</v>
      </c>
      <c r="W28" s="179">
        <f t="shared" si="8"/>
        <v>6404.6475677368135</v>
      </c>
      <c r="X28" s="81">
        <f>V28/'Asset Summary'!V28</f>
        <v>0.93392466741440416</v>
      </c>
      <c r="Y28" s="105">
        <f t="shared" si="9"/>
        <v>1345307389.5173845</v>
      </c>
    </row>
    <row r="29" spans="1:31" ht="21" x14ac:dyDescent="0.35">
      <c r="A29" s="42" t="s">
        <v>50</v>
      </c>
      <c r="B29" s="212">
        <v>9972</v>
      </c>
      <c r="C29" s="81">
        <f>B29/'Asset Summary'!B29</f>
        <v>0.9821727568206442</v>
      </c>
      <c r="D29" s="225">
        <v>98507625.629841745</v>
      </c>
      <c r="E29" s="179">
        <f t="shared" si="6"/>
        <v>2261.4239866516709</v>
      </c>
      <c r="F29" s="81">
        <f>D29/'Asset Summary'!D29</f>
        <v>0.92742642177485879</v>
      </c>
      <c r="G29" s="226">
        <v>666096472.87929606</v>
      </c>
      <c r="H29" s="225">
        <v>1040</v>
      </c>
      <c r="I29" s="81">
        <f>H29/'Asset Summary'!H29</f>
        <v>0.99903938520653213</v>
      </c>
      <c r="J29" s="225">
        <v>74042232.642563954</v>
      </c>
      <c r="K29" s="179">
        <f t="shared" si="7"/>
        <v>1699.7758280391768</v>
      </c>
      <c r="L29" s="81">
        <f>J29/'Asset Summary'!J29</f>
        <v>0.90083018548610716</v>
      </c>
      <c r="M29" s="226">
        <v>570482758.98284066</v>
      </c>
      <c r="N29" s="225">
        <v>364</v>
      </c>
      <c r="O29" s="81">
        <f>N29/'Asset Summary'!N29</f>
        <v>0.97066666666666668</v>
      </c>
      <c r="P29" s="225">
        <v>30091569.83015693</v>
      </c>
      <c r="Q29" s="179">
        <f t="shared" si="3"/>
        <v>690.80741084582326</v>
      </c>
      <c r="R29" s="81">
        <f>P29/'Asset Summary'!P29</f>
        <v>0.74681750677844805</v>
      </c>
      <c r="S29" s="221">
        <v>91909349.83087869</v>
      </c>
      <c r="T29" s="179">
        <f t="shared" si="4"/>
        <v>11376</v>
      </c>
      <c r="U29" s="81">
        <f>T29/'Asset Summary'!T29</f>
        <v>0.98331748638603167</v>
      </c>
      <c r="V29" s="179">
        <f t="shared" si="5"/>
        <v>202641428.10256261</v>
      </c>
      <c r="W29" s="179">
        <f t="shared" si="8"/>
        <v>4652.0072255366704</v>
      </c>
      <c r="X29" s="81">
        <f>V29/'Asset Summary'!V29</f>
        <v>0.88604812256345689</v>
      </c>
      <c r="Y29" s="105">
        <f t="shared" si="9"/>
        <v>1328488581.6930156</v>
      </c>
    </row>
    <row r="30" spans="1:31" ht="21" x14ac:dyDescent="0.35">
      <c r="A30" s="42" t="s">
        <v>51</v>
      </c>
      <c r="B30" s="212">
        <v>381</v>
      </c>
      <c r="C30" s="81">
        <f>B30/'Asset Summary'!B30</f>
        <v>0.99738219895287961</v>
      </c>
      <c r="D30" s="225">
        <v>4228225.2149512274</v>
      </c>
      <c r="E30" s="179">
        <f t="shared" si="6"/>
        <v>97.066697739585791</v>
      </c>
      <c r="F30" s="81">
        <f>D30/'Asset Summary'!D30</f>
        <v>0.92195279253826856</v>
      </c>
      <c r="G30" s="226">
        <v>31451667.398425974</v>
      </c>
      <c r="H30" s="225">
        <v>85</v>
      </c>
      <c r="I30" s="81">
        <f>H30/'Asset Summary'!H30</f>
        <v>1</v>
      </c>
      <c r="J30" s="225">
        <v>13157140.767671999</v>
      </c>
      <c r="K30" s="179">
        <f t="shared" si="7"/>
        <v>302.0464003423553</v>
      </c>
      <c r="L30" s="81">
        <f>J30/'Asset Summary'!J30</f>
        <v>0.92597226713770209</v>
      </c>
      <c r="M30" s="226">
        <v>57213678.071539231</v>
      </c>
      <c r="N30" s="225">
        <v>21</v>
      </c>
      <c r="O30" s="81">
        <f>N30/'Asset Summary'!N30</f>
        <v>1</v>
      </c>
      <c r="P30" s="225">
        <v>3892491.1305745053</v>
      </c>
      <c r="Q30" s="179">
        <f t="shared" si="3"/>
        <v>89.359303447097105</v>
      </c>
      <c r="R30" s="81">
        <f>P30/'Asset Summary'!P30</f>
        <v>0.93937844941135518</v>
      </c>
      <c r="S30" s="221">
        <v>3496758.9187476379</v>
      </c>
      <c r="T30" s="179">
        <f t="shared" si="4"/>
        <v>487</v>
      </c>
      <c r="U30" s="81">
        <f>T30/'Asset Summary'!T30</f>
        <v>0.99795081967213117</v>
      </c>
      <c r="V30" s="179">
        <f t="shared" si="5"/>
        <v>21277857.113197733</v>
      </c>
      <c r="W30" s="179">
        <f t="shared" si="8"/>
        <v>488.47240152903822</v>
      </c>
      <c r="X30" s="81">
        <f>V30/'Asset Summary'!V30</f>
        <v>0.92759035480895968</v>
      </c>
      <c r="Y30" s="105">
        <f t="shared" si="9"/>
        <v>92162104.388712838</v>
      </c>
    </row>
    <row r="31" spans="1:31" ht="21" x14ac:dyDescent="0.35">
      <c r="A31" s="42" t="s">
        <v>52</v>
      </c>
      <c r="B31" s="212">
        <v>11655</v>
      </c>
      <c r="C31" s="87">
        <f>B31/'Asset Summary'!B31</f>
        <v>0.98947279055947024</v>
      </c>
      <c r="D31" s="227">
        <v>137527518.76603246</v>
      </c>
      <c r="E31" s="179">
        <f t="shared" si="6"/>
        <v>3157.1975039867102</v>
      </c>
      <c r="F31" s="81">
        <f>D31/'Asset Summary'!D31</f>
        <v>0.90885713956740488</v>
      </c>
      <c r="G31" s="247">
        <v>1256851493.2683511</v>
      </c>
      <c r="H31" s="227">
        <v>905</v>
      </c>
      <c r="I31" s="81">
        <f>H31/'Asset Summary'!H31</f>
        <v>0.9988962472406181</v>
      </c>
      <c r="J31" s="227">
        <v>60115417.196081676</v>
      </c>
      <c r="K31" s="179">
        <f t="shared" si="7"/>
        <v>1380.0601277877927</v>
      </c>
      <c r="L31" s="81">
        <f>J31/'Asset Summary'!J31</f>
        <v>0.92115637800115935</v>
      </c>
      <c r="M31" s="247">
        <v>823323468.69195628</v>
      </c>
      <c r="N31" s="227">
        <v>463</v>
      </c>
      <c r="O31" s="81">
        <f>N31/'Asset Summary'!N31</f>
        <v>0.96458333333333335</v>
      </c>
      <c r="P31" s="227">
        <v>52015724.841970026</v>
      </c>
      <c r="Q31" s="179">
        <f t="shared" si="3"/>
        <v>1194.1167710479228</v>
      </c>
      <c r="R31" s="81">
        <f>P31/'Asset Summary'!P31</f>
        <v>0.74790956068555869</v>
      </c>
      <c r="S31" s="224">
        <v>236246345.14990264</v>
      </c>
      <c r="T31" s="179">
        <f t="shared" si="4"/>
        <v>13023</v>
      </c>
      <c r="U31" s="81">
        <f>T31/'Asset Summary'!T31</f>
        <v>0.98921382453475126</v>
      </c>
      <c r="V31" s="179">
        <f t="shared" si="5"/>
        <v>249658660.80408415</v>
      </c>
      <c r="W31" s="179">
        <f t="shared" si="8"/>
        <v>5731.3744028224255</v>
      </c>
      <c r="X31" s="81">
        <f>V31/'Asset Summary'!V31</f>
        <v>0.87254142634863963</v>
      </c>
      <c r="Y31" s="106">
        <f t="shared" si="9"/>
        <v>2316421307.1102099</v>
      </c>
      <c r="AE31" s="12"/>
    </row>
    <row r="32" spans="1:31" ht="21.75" thickBot="1" x14ac:dyDescent="0.4">
      <c r="A32" s="43" t="s">
        <v>15</v>
      </c>
      <c r="B32" s="185">
        <f>SUM(B24:B31)</f>
        <v>73190</v>
      </c>
      <c r="C32" s="88">
        <f>B32/'Asset Summary'!B32</f>
        <v>0.95355351442902747</v>
      </c>
      <c r="D32" s="188">
        <f t="shared" ref="D32:T32" si="10">SUM(D24:D31)</f>
        <v>1170066972.4496791</v>
      </c>
      <c r="E32" s="185">
        <f t="shared" si="10"/>
        <v>26861.04248852206</v>
      </c>
      <c r="F32" s="144">
        <f>E32/'Asset Summary'!E32</f>
        <v>0.72567747449997</v>
      </c>
      <c r="G32" s="79">
        <f t="shared" si="10"/>
        <v>5453434254.1644993</v>
      </c>
      <c r="H32" s="189">
        <f t="shared" si="10"/>
        <v>7802</v>
      </c>
      <c r="I32" s="82">
        <f>H32/'Asset Summary'!H32</f>
        <v>0.99312627291242361</v>
      </c>
      <c r="J32" s="185">
        <f t="shared" si="10"/>
        <v>2262668789.8107004</v>
      </c>
      <c r="K32" s="185">
        <f t="shared" si="10"/>
        <v>51943.729659604491</v>
      </c>
      <c r="L32" s="82">
        <f>J32/'Asset Summary'!J32</f>
        <v>0.66704862465860615</v>
      </c>
      <c r="M32" s="79">
        <f>SUM(M24:M31)</f>
        <v>3168171806.064764</v>
      </c>
      <c r="N32" s="185">
        <f t="shared" si="10"/>
        <v>2438</v>
      </c>
      <c r="O32" s="82">
        <f>N32/'Asset Summary'!N32</f>
        <v>0.93877551020408168</v>
      </c>
      <c r="P32" s="185">
        <f t="shared" si="10"/>
        <v>973019267.25840402</v>
      </c>
      <c r="Q32" s="185">
        <f t="shared" si="10"/>
        <v>22337.449475442441</v>
      </c>
      <c r="R32" s="82">
        <f>P32/'Asset Summary'!P32</f>
        <v>0.68223321552350213</v>
      </c>
      <c r="S32" s="95">
        <f t="shared" si="10"/>
        <v>922838596.22839332</v>
      </c>
      <c r="T32" s="185">
        <f t="shared" si="10"/>
        <v>83430</v>
      </c>
      <c r="U32" s="82">
        <f>T32/'Asset Summary'!T32</f>
        <v>0.95667828639574348</v>
      </c>
      <c r="V32" s="185">
        <f>SUM(V24:V31)</f>
        <v>4405755029.5187826</v>
      </c>
      <c r="W32" s="185">
        <f>SUM(W24:W31)</f>
        <v>101142.22162356898</v>
      </c>
      <c r="X32" s="82">
        <f>V32/'Asset Summary'!V32</f>
        <v>0.68511651944842833</v>
      </c>
      <c r="Y32" s="107">
        <f>SUM(Y24:Y31)</f>
        <v>9544444656.457655</v>
      </c>
      <c r="Z32" s="12"/>
    </row>
    <row r="33" spans="1:33" ht="21" x14ac:dyDescent="0.35">
      <c r="A33" s="7"/>
      <c r="B33" s="9"/>
      <c r="C33" s="14"/>
      <c r="F33" s="9"/>
      <c r="G33" s="12"/>
      <c r="H33" s="9"/>
      <c r="J33" s="9"/>
      <c r="K33" s="14"/>
      <c r="L33" s="9"/>
      <c r="M33" s="26"/>
      <c r="N33" s="14"/>
      <c r="O33" s="20"/>
      <c r="P33" s="9"/>
      <c r="Q33" s="14"/>
      <c r="R33" s="9"/>
      <c r="S33" s="26"/>
      <c r="T33" s="14"/>
      <c r="U33" s="9"/>
      <c r="V33" s="9"/>
      <c r="W33" s="14"/>
      <c r="Y33" s="26"/>
      <c r="Z33" s="14"/>
      <c r="AA33" s="9"/>
      <c r="AB33" s="23"/>
    </row>
    <row r="34" spans="1:33" ht="21" x14ac:dyDescent="0.35">
      <c r="A34" s="7"/>
      <c r="B34" s="9"/>
      <c r="C34" s="14"/>
      <c r="D34" s="9"/>
      <c r="E34" s="9"/>
      <c r="F34" s="14"/>
      <c r="G34" s="9"/>
      <c r="H34" s="9"/>
      <c r="I34" s="14"/>
      <c r="J34" s="9"/>
      <c r="K34" s="26"/>
      <c r="L34" s="14"/>
      <c r="M34" s="9"/>
      <c r="N34" s="9"/>
      <c r="O34" s="14"/>
      <c r="P34" s="9"/>
      <c r="Q34" s="26"/>
      <c r="R34" s="14"/>
      <c r="S34" s="9"/>
      <c r="T34" s="9"/>
      <c r="U34" s="14"/>
      <c r="V34" s="9"/>
      <c r="W34" s="26"/>
      <c r="X34" s="14"/>
      <c r="Y34" s="9"/>
    </row>
    <row r="35" spans="1:33" ht="27" thickBot="1" x14ac:dyDescent="0.45">
      <c r="A35" s="61" t="s">
        <v>22</v>
      </c>
      <c r="C35" s="27"/>
      <c r="D35" s="27"/>
      <c r="E35" s="27"/>
      <c r="F35" s="27"/>
      <c r="G35" s="27"/>
      <c r="H35" s="27"/>
      <c r="I35" s="3"/>
      <c r="J35" s="3"/>
      <c r="K35" s="3"/>
      <c r="L35" s="3"/>
      <c r="AD35" s="19"/>
      <c r="AG35" s="12"/>
    </row>
    <row r="36" spans="1:33" x14ac:dyDescent="0.25">
      <c r="A36" s="67"/>
      <c r="B36" s="132" t="s">
        <v>23</v>
      </c>
      <c r="C36" s="132" t="s">
        <v>23</v>
      </c>
      <c r="D36" s="134" t="s">
        <v>23</v>
      </c>
      <c r="E36" s="134" t="s">
        <v>23</v>
      </c>
      <c r="F36" s="134" t="s">
        <v>23</v>
      </c>
      <c r="G36" s="68" t="s">
        <v>24</v>
      </c>
      <c r="H36" s="136" t="s">
        <v>24</v>
      </c>
      <c r="I36" s="138" t="s">
        <v>24</v>
      </c>
      <c r="J36" s="138" t="s">
        <v>24</v>
      </c>
      <c r="K36" s="138" t="s">
        <v>24</v>
      </c>
      <c r="L36" s="85"/>
      <c r="M36" s="85"/>
      <c r="N36" s="85"/>
      <c r="O36" s="85"/>
      <c r="P36" s="85"/>
      <c r="Q36" s="141" t="s">
        <v>56</v>
      </c>
      <c r="R36" s="140"/>
      <c r="S36" s="102"/>
      <c r="T36" s="102"/>
      <c r="U36" s="102"/>
    </row>
    <row r="37" spans="1:33" x14ac:dyDescent="0.25">
      <c r="A37" s="69"/>
      <c r="B37" s="133" t="s">
        <v>27</v>
      </c>
      <c r="C37" s="133" t="s">
        <v>27</v>
      </c>
      <c r="D37" s="135" t="s">
        <v>27</v>
      </c>
      <c r="E37" s="135" t="s">
        <v>27</v>
      </c>
      <c r="F37" s="135" t="s">
        <v>27</v>
      </c>
      <c r="G37" s="51" t="s">
        <v>28</v>
      </c>
      <c r="H37" s="137" t="s">
        <v>28</v>
      </c>
      <c r="I37" s="139" t="s">
        <v>28</v>
      </c>
      <c r="J37" s="139" t="s">
        <v>28</v>
      </c>
      <c r="K37" s="139" t="s">
        <v>28</v>
      </c>
      <c r="L37" s="86" t="s">
        <v>25</v>
      </c>
      <c r="M37" s="86" t="s">
        <v>25</v>
      </c>
      <c r="N37" s="86" t="s">
        <v>25</v>
      </c>
      <c r="O37" s="86" t="s">
        <v>25</v>
      </c>
      <c r="P37" s="86" t="s">
        <v>25</v>
      </c>
      <c r="Q37" s="100" t="s">
        <v>26</v>
      </c>
      <c r="R37" s="100" t="s">
        <v>26</v>
      </c>
      <c r="S37" s="103" t="s">
        <v>26</v>
      </c>
      <c r="T37" s="103" t="s">
        <v>26</v>
      </c>
      <c r="U37" s="103" t="s">
        <v>26</v>
      </c>
    </row>
    <row r="38" spans="1:33" x14ac:dyDescent="0.25">
      <c r="A38" s="69"/>
      <c r="B38" s="133" t="s">
        <v>29</v>
      </c>
      <c r="C38" s="133" t="s">
        <v>29</v>
      </c>
      <c r="D38" s="135" t="s">
        <v>30</v>
      </c>
      <c r="E38" s="135" t="s">
        <v>62</v>
      </c>
      <c r="F38" s="135" t="s">
        <v>62</v>
      </c>
      <c r="G38" s="51" t="s">
        <v>29</v>
      </c>
      <c r="H38" s="137" t="s">
        <v>29</v>
      </c>
      <c r="I38" s="139" t="s">
        <v>30</v>
      </c>
      <c r="J38" s="139" t="s">
        <v>62</v>
      </c>
      <c r="K38" s="139" t="s">
        <v>62</v>
      </c>
      <c r="L38" s="49" t="s">
        <v>29</v>
      </c>
      <c r="M38" s="49" t="s">
        <v>29</v>
      </c>
      <c r="N38" s="49" t="s">
        <v>30</v>
      </c>
      <c r="O38" s="49" t="s">
        <v>62</v>
      </c>
      <c r="P38" s="49" t="s">
        <v>62</v>
      </c>
      <c r="Q38" s="100" t="s">
        <v>29</v>
      </c>
      <c r="R38" s="100" t="s">
        <v>29</v>
      </c>
      <c r="S38" s="103" t="s">
        <v>29</v>
      </c>
      <c r="T38" s="103" t="s">
        <v>18</v>
      </c>
      <c r="U38" s="103" t="s">
        <v>18</v>
      </c>
    </row>
    <row r="39" spans="1:33" ht="15.75" x14ac:dyDescent="0.25">
      <c r="A39" s="70" t="s">
        <v>53</v>
      </c>
      <c r="B39" s="133" t="s">
        <v>31</v>
      </c>
      <c r="C39" s="133" t="s">
        <v>32</v>
      </c>
      <c r="D39" s="135" t="s">
        <v>59</v>
      </c>
      <c r="E39" s="135" t="s">
        <v>20</v>
      </c>
      <c r="F39" s="135" t="s">
        <v>21</v>
      </c>
      <c r="G39" s="51" t="s">
        <v>31</v>
      </c>
      <c r="H39" s="137" t="s">
        <v>32</v>
      </c>
      <c r="I39" s="139" t="s">
        <v>59</v>
      </c>
      <c r="J39" s="139" t="s">
        <v>20</v>
      </c>
      <c r="K39" s="139" t="s">
        <v>21</v>
      </c>
      <c r="L39" s="49" t="s">
        <v>31</v>
      </c>
      <c r="M39" s="49" t="s">
        <v>32</v>
      </c>
      <c r="N39" s="49" t="s">
        <v>60</v>
      </c>
      <c r="O39" s="49" t="s">
        <v>20</v>
      </c>
      <c r="P39" s="49" t="s">
        <v>21</v>
      </c>
      <c r="Q39" s="100" t="s">
        <v>31</v>
      </c>
      <c r="R39" s="100" t="s">
        <v>32</v>
      </c>
      <c r="S39" s="103" t="s">
        <v>61</v>
      </c>
      <c r="T39" s="103" t="s">
        <v>31</v>
      </c>
      <c r="U39" s="103" t="s">
        <v>21</v>
      </c>
    </row>
    <row r="40" spans="1:33" ht="21" x14ac:dyDescent="0.35">
      <c r="A40" s="41" t="s">
        <v>45</v>
      </c>
      <c r="B40" s="261">
        <v>195902.01448731683</v>
      </c>
      <c r="C40" s="235">
        <f t="shared" ref="C40:C47" si="11">B40/5280</f>
        <v>37.102654258961522</v>
      </c>
      <c r="D40" s="218">
        <f>B40/'Asset Summary'!B40</f>
        <v>0.72603345941126241</v>
      </c>
      <c r="E40" s="251">
        <v>10436272.934837764</v>
      </c>
      <c r="F40" s="229">
        <f>E40*0.0000229568418910972</f>
        <v>239.5838676974075</v>
      </c>
      <c r="G40" s="261">
        <v>462094.19681123411</v>
      </c>
      <c r="H40" s="83">
        <f>G40/5280</f>
        <v>87.517840305157975</v>
      </c>
      <c r="I40" s="218">
        <f>G40/'Asset Summary'!G40</f>
        <v>0.59245921215991593</v>
      </c>
      <c r="J40" s="262">
        <v>18840008.203554787</v>
      </c>
      <c r="K40" s="229">
        <f>J40*0.0000229568418910972</f>
        <v>432.50708955598139</v>
      </c>
      <c r="L40" s="261">
        <v>1235021.0302604835</v>
      </c>
      <c r="M40" s="235">
        <f>L40/5280</f>
        <v>233.90549815539461</v>
      </c>
      <c r="N40" s="193">
        <f>L40/'Asset Summary'!L40</f>
        <v>0.71830569511301889</v>
      </c>
      <c r="O40" s="264">
        <v>37298063.301987961</v>
      </c>
      <c r="P40" s="229">
        <f>O40*0.0000229568418910972</f>
        <v>856.24574206787236</v>
      </c>
      <c r="Q40" s="181">
        <f t="shared" ref="Q40:Q47" si="12">B40+G40+L40</f>
        <v>1893017.2415590344</v>
      </c>
      <c r="R40" s="235">
        <f t="shared" ref="R40:R47" si="13">Q40/5280</f>
        <v>358.52599271951408</v>
      </c>
      <c r="S40" s="193">
        <f>Q40/'Asset Summary'!Q40</f>
        <v>0.68361257649743179</v>
      </c>
      <c r="T40" s="198">
        <f>E40+J40+O40</f>
        <v>66574344.440380514</v>
      </c>
      <c r="U40" s="237">
        <f>T40*0.0000229568418910972</f>
        <v>1528.3366993212612</v>
      </c>
    </row>
    <row r="41" spans="1:33" ht="21" x14ac:dyDescent="0.35">
      <c r="A41" s="42" t="s">
        <v>46</v>
      </c>
      <c r="B41" s="261">
        <v>32680.365835925946</v>
      </c>
      <c r="C41" s="235">
        <f t="shared" si="11"/>
        <v>6.1894632265011262</v>
      </c>
      <c r="D41" s="218">
        <f>B41/'Asset Summary'!B41</f>
        <v>0.73885725826267268</v>
      </c>
      <c r="E41" s="251">
        <v>1918806.9837226162</v>
      </c>
      <c r="F41" s="229">
        <f t="shared" ref="F41:F47" si="14">E41*0.0000229568418910972</f>
        <v>44.049748544853216</v>
      </c>
      <c r="G41" s="261">
        <v>250719.9858561469</v>
      </c>
      <c r="H41" s="83">
        <f t="shared" ref="H41:H47" si="15">G41/5280</f>
        <v>47.48484580608843</v>
      </c>
      <c r="I41" s="218">
        <f>G41/'Asset Summary'!G41</f>
        <v>0.72441248201651953</v>
      </c>
      <c r="J41" s="262">
        <v>10011991.600556633</v>
      </c>
      <c r="K41" s="229">
        <f>J41*0.0000229568418910972</f>
        <v>229.84370818897179</v>
      </c>
      <c r="L41" s="261">
        <v>774817.4614709249</v>
      </c>
      <c r="M41" s="235">
        <f>L41/5280</f>
        <v>146.74573133919031</v>
      </c>
      <c r="N41" s="193">
        <f>L41/'Asset Summary'!L41</f>
        <v>0.58946644573705909</v>
      </c>
      <c r="O41" s="264">
        <v>23165114.933889553</v>
      </c>
      <c r="P41" s="229">
        <f t="shared" ref="P41:P47" si="16">O41*0.0000229568418910972</f>
        <v>531.79788092639706</v>
      </c>
      <c r="Q41" s="181">
        <f t="shared" si="12"/>
        <v>1058217.8131629978</v>
      </c>
      <c r="R41" s="235">
        <f t="shared" si="13"/>
        <v>200.42004037177989</v>
      </c>
      <c r="S41" s="193">
        <f>Q41/'Asset Summary'!Q41</f>
        <v>0.62073908282692569</v>
      </c>
      <c r="T41" s="198">
        <f t="shared" ref="T41:T47" si="17">E41+J41+O41</f>
        <v>35095913.5181688</v>
      </c>
      <c r="U41" s="237">
        <f t="shared" ref="U41:U47" si="18">T41*0.0000229568418910972</f>
        <v>805.69133766022196</v>
      </c>
    </row>
    <row r="42" spans="1:33" ht="21" x14ac:dyDescent="0.35">
      <c r="A42" s="42" t="s">
        <v>47</v>
      </c>
      <c r="B42" s="261">
        <v>12270.131310633098</v>
      </c>
      <c r="C42" s="235">
        <f t="shared" si="11"/>
        <v>2.3238885058017233</v>
      </c>
      <c r="D42" s="218">
        <f>B42/'Asset Summary'!B42</f>
        <v>0.75826317634300433</v>
      </c>
      <c r="E42" s="251">
        <v>758618.5476642648</v>
      </c>
      <c r="F42" s="229">
        <f t="shared" si="14"/>
        <v>17.41548605438231</v>
      </c>
      <c r="G42" s="261">
        <v>30740.930435577822</v>
      </c>
      <c r="H42" s="83">
        <f t="shared" si="15"/>
        <v>5.8221459158291333</v>
      </c>
      <c r="I42" s="218">
        <f>G42/'Asset Summary'!G42</f>
        <v>0.75779366045111818</v>
      </c>
      <c r="J42" s="262">
        <v>1232337.7053712769</v>
      </c>
      <c r="K42" s="229">
        <f t="shared" ref="K42:K47" si="19">J42*0.0000229568418910972</f>
        <v>28.290581858645929</v>
      </c>
      <c r="L42" s="261">
        <v>65761.533789341003</v>
      </c>
      <c r="M42" s="235">
        <f t="shared" ref="M42:M47" si="20">L42/5280</f>
        <v>12.454835944950947</v>
      </c>
      <c r="N42" s="193">
        <f>L42/'Asset Summary'!L42</f>
        <v>0.89512248285805562</v>
      </c>
      <c r="O42" s="264">
        <v>1946916.0133709498</v>
      </c>
      <c r="P42" s="229">
        <f t="shared" si="16"/>
        <v>44.695043094202177</v>
      </c>
      <c r="Q42" s="181">
        <f t="shared" si="12"/>
        <v>108772.59553555193</v>
      </c>
      <c r="R42" s="235">
        <f t="shared" si="13"/>
        <v>20.600870366581805</v>
      </c>
      <c r="S42" s="193">
        <f>Q42/'Asset Summary'!Q42</f>
        <v>0.83533224023320796</v>
      </c>
      <c r="T42" s="198">
        <f t="shared" si="17"/>
        <v>3937872.2664064914</v>
      </c>
      <c r="U42" s="237">
        <f t="shared" si="18"/>
        <v>90.401111007230412</v>
      </c>
    </row>
    <row r="43" spans="1:33" ht="21" x14ac:dyDescent="0.35">
      <c r="A43" s="42" t="s">
        <v>48</v>
      </c>
      <c r="B43" s="261">
        <v>28024.241957802904</v>
      </c>
      <c r="C43" s="235">
        <f t="shared" si="11"/>
        <v>5.3076215829172169</v>
      </c>
      <c r="D43" s="218">
        <f>B43/'Asset Summary'!B43</f>
        <v>0.72863253509108361</v>
      </c>
      <c r="E43" s="251">
        <v>1689320.7371899327</v>
      </c>
      <c r="F43" s="229">
        <f>E43*0.0000229568418910972</f>
        <v>38.78146906702105</v>
      </c>
      <c r="G43" s="261">
        <v>68019.450657813475</v>
      </c>
      <c r="H43" s="83">
        <f t="shared" si="15"/>
        <v>12.882471715494976</v>
      </c>
      <c r="I43" s="218">
        <f>G43/'Asset Summary'!G43</f>
        <v>0.803654954159438</v>
      </c>
      <c r="J43" s="262">
        <v>2689588.2385173272</v>
      </c>
      <c r="K43" s="229">
        <f t="shared" si="19"/>
        <v>61.744451943796903</v>
      </c>
      <c r="L43" s="261">
        <v>264201.69421992806</v>
      </c>
      <c r="M43" s="235">
        <f t="shared" si="20"/>
        <v>50.038199662865161</v>
      </c>
      <c r="N43" s="193">
        <f>L43/'Asset Summary'!L43</f>
        <v>0.81828696167176518</v>
      </c>
      <c r="O43" s="264">
        <v>7913822.5339767756</v>
      </c>
      <c r="P43" s="229">
        <f t="shared" si="16"/>
        <v>181.67637266670704</v>
      </c>
      <c r="Q43" s="181">
        <f t="shared" si="12"/>
        <v>360245.38683554443</v>
      </c>
      <c r="R43" s="235">
        <f t="shared" si="13"/>
        <v>68.228292961277347</v>
      </c>
      <c r="S43" s="193">
        <f>Q43/'Asset Summary'!Q43</f>
        <v>0.80777807717955763</v>
      </c>
      <c r="T43" s="198">
        <f t="shared" si="17"/>
        <v>12292731.509684036</v>
      </c>
      <c r="U43" s="237">
        <f t="shared" si="18"/>
        <v>282.20229367752501</v>
      </c>
    </row>
    <row r="44" spans="1:33" ht="21" x14ac:dyDescent="0.35">
      <c r="A44" s="42" t="s">
        <v>49</v>
      </c>
      <c r="B44" s="261">
        <v>87808.98954799604</v>
      </c>
      <c r="C44" s="235">
        <f t="shared" si="11"/>
        <v>16.630490444696221</v>
      </c>
      <c r="D44" s="218">
        <f>B44/'Asset Summary'!B44</f>
        <v>0.77001856052836493</v>
      </c>
      <c r="E44" s="251">
        <v>4929465.4730191212</v>
      </c>
      <c r="F44" s="229">
        <f t="shared" si="14"/>
        <v>113.16495947172264</v>
      </c>
      <c r="G44" s="261">
        <v>191868.33684798575</v>
      </c>
      <c r="H44" s="83">
        <f t="shared" si="15"/>
        <v>36.338700160603359</v>
      </c>
      <c r="I44" s="218">
        <f>G44/'Asset Summary'!G44</f>
        <v>0.90641806358939347</v>
      </c>
      <c r="J44" s="262">
        <v>7586119.3747219052</v>
      </c>
      <c r="K44" s="229">
        <f t="shared" si="19"/>
        <v>174.15334305247993</v>
      </c>
      <c r="L44" s="261">
        <v>690654.39307900879</v>
      </c>
      <c r="M44" s="235">
        <f t="shared" si="20"/>
        <v>130.80575626496378</v>
      </c>
      <c r="N44" s="193">
        <f>L44/'Asset Summary'!L44</f>
        <v>0.98247107647021537</v>
      </c>
      <c r="O44" s="264">
        <v>20602455.873420205</v>
      </c>
      <c r="P44" s="229">
        <f t="shared" si="16"/>
        <v>472.96732205441452</v>
      </c>
      <c r="Q44" s="181">
        <f t="shared" si="12"/>
        <v>970331.71947499062</v>
      </c>
      <c r="R44" s="235">
        <f t="shared" si="13"/>
        <v>183.77494687026336</v>
      </c>
      <c r="S44" s="193">
        <f>Q44/'Asset Summary'!Q44</f>
        <v>0.94327001033109914</v>
      </c>
      <c r="T44" s="198">
        <f t="shared" si="17"/>
        <v>33118040.721161231</v>
      </c>
      <c r="U44" s="237">
        <f t="shared" si="18"/>
        <v>760.2856245786171</v>
      </c>
    </row>
    <row r="45" spans="1:33" ht="21" x14ac:dyDescent="0.35">
      <c r="A45" s="42" t="s">
        <v>50</v>
      </c>
      <c r="B45" s="261">
        <v>82263.137707900125</v>
      </c>
      <c r="C45" s="235">
        <f t="shared" si="11"/>
        <v>15.580139717405327</v>
      </c>
      <c r="D45" s="218">
        <f>B45/'Asset Summary'!B45</f>
        <v>0.6903803846453721</v>
      </c>
      <c r="E45" s="251">
        <v>4526842.280267898</v>
      </c>
      <c r="F45" s="229">
        <f t="shared" si="14"/>
        <v>103.92200249404405</v>
      </c>
      <c r="G45" s="261">
        <v>258867.45029027344</v>
      </c>
      <c r="H45" s="83">
        <f t="shared" si="15"/>
        <v>49.027926191339667</v>
      </c>
      <c r="I45" s="218">
        <f>G45/'Asset Summary'!G45</f>
        <v>0.91752803203973177</v>
      </c>
      <c r="J45" s="262">
        <v>10197758.018581228</v>
      </c>
      <c r="K45" s="229">
        <f t="shared" si="19"/>
        <v>234.10831847623791</v>
      </c>
      <c r="L45" s="261">
        <v>499441.78579316899</v>
      </c>
      <c r="M45" s="235">
        <f t="shared" si="20"/>
        <v>94.591247309312308</v>
      </c>
      <c r="N45" s="193">
        <f>L45/'Asset Summary'!L45</f>
        <v>0.92555221748347682</v>
      </c>
      <c r="O45" s="264">
        <v>14952648.320257235</v>
      </c>
      <c r="P45" s="229">
        <f t="shared" si="16"/>
        <v>343.26558334132545</v>
      </c>
      <c r="Q45" s="181">
        <f t="shared" si="12"/>
        <v>840572.3737913426</v>
      </c>
      <c r="R45" s="235">
        <f t="shared" si="13"/>
        <v>159.19931321805731</v>
      </c>
      <c r="S45" s="193">
        <f>Q45/'Asset Summary'!Q45</f>
        <v>0.89336401386545516</v>
      </c>
      <c r="T45" s="198">
        <f t="shared" si="17"/>
        <v>29677248.61910636</v>
      </c>
      <c r="U45" s="237">
        <f t="shared" si="18"/>
        <v>681.29590431160739</v>
      </c>
    </row>
    <row r="46" spans="1:33" ht="21" x14ac:dyDescent="0.35">
      <c r="A46" s="42" t="s">
        <v>51</v>
      </c>
      <c r="B46" s="261">
        <v>8794.3616423555013</v>
      </c>
      <c r="C46" s="235">
        <f t="shared" si="11"/>
        <v>1.6655987959006631</v>
      </c>
      <c r="D46" s="218">
        <f>B46/'Asset Summary'!B46</f>
        <v>0.89321852609316765</v>
      </c>
      <c r="E46" s="251">
        <v>468428.03264547599</v>
      </c>
      <c r="F46" s="229">
        <f t="shared" si="14"/>
        <v>10.753628282799911</v>
      </c>
      <c r="G46" s="261">
        <v>21236.101371402583</v>
      </c>
      <c r="H46" s="83">
        <f t="shared" si="15"/>
        <v>4.021988896098974</v>
      </c>
      <c r="I46" s="218">
        <f>G46/'Asset Summary'!G46</f>
        <v>0.93755676466769045</v>
      </c>
      <c r="J46" s="262">
        <v>841701.24923552223</v>
      </c>
      <c r="K46" s="229">
        <f t="shared" si="19"/>
        <v>19.322802498238882</v>
      </c>
      <c r="L46" s="261">
        <v>28859.869568540613</v>
      </c>
      <c r="M46" s="235">
        <f t="shared" si="20"/>
        <v>5.4658843879811769</v>
      </c>
      <c r="N46" s="193">
        <f>L46/'Asset Summary'!L46</f>
        <v>0.94726691478237424</v>
      </c>
      <c r="O46" s="264">
        <v>868352.64353179117</v>
      </c>
      <c r="P46" s="229">
        <f t="shared" si="16"/>
        <v>19.934634343275619</v>
      </c>
      <c r="Q46" s="181">
        <f t="shared" si="12"/>
        <v>58890.332582298695</v>
      </c>
      <c r="R46" s="235">
        <f t="shared" si="13"/>
        <v>11.153472079980814</v>
      </c>
      <c r="S46" s="193">
        <f>Q46/'Asset Summary'!Q46</f>
        <v>0.93532199309810737</v>
      </c>
      <c r="T46" s="198">
        <f t="shared" si="17"/>
        <v>2178481.9254127895</v>
      </c>
      <c r="U46" s="237">
        <f t="shared" si="18"/>
        <v>50.011065124314406</v>
      </c>
    </row>
    <row r="47" spans="1:33" ht="21" x14ac:dyDescent="0.35">
      <c r="A47" s="42" t="s">
        <v>52</v>
      </c>
      <c r="B47" s="261">
        <v>200553.78543165032</v>
      </c>
      <c r="C47" s="235">
        <f t="shared" si="11"/>
        <v>37.983671483267109</v>
      </c>
      <c r="D47" s="218">
        <f>B47/'Asset Summary'!B47</f>
        <v>0.74214022626301734</v>
      </c>
      <c r="E47" s="252">
        <v>9765256.4148795102</v>
      </c>
      <c r="F47" s="230">
        <f t="shared" si="14"/>
        <v>224.17944754241159</v>
      </c>
      <c r="G47" s="261">
        <v>193577.40065661698</v>
      </c>
      <c r="H47" s="83">
        <f t="shared" si="15"/>
        <v>36.66238648799564</v>
      </c>
      <c r="I47" s="218">
        <f>G47/'Asset Summary'!G47</f>
        <v>0.91626508644530003</v>
      </c>
      <c r="J47" s="263">
        <v>7628218.4134390615</v>
      </c>
      <c r="K47" s="230">
        <f t="shared" si="19"/>
        <v>175.11980402807686</v>
      </c>
      <c r="L47" s="261">
        <v>748081.25068319484</v>
      </c>
      <c r="M47" s="235">
        <f t="shared" si="20"/>
        <v>141.68205505363539</v>
      </c>
      <c r="N47" s="193">
        <f>L47/'Asset Summary'!L47</f>
        <v>0.94679868114535215</v>
      </c>
      <c r="O47" s="265">
        <v>22249523.481933214</v>
      </c>
      <c r="P47" s="230">
        <f t="shared" si="16"/>
        <v>510.77879272699522</v>
      </c>
      <c r="Q47" s="202">
        <f t="shared" si="12"/>
        <v>1142212.4367714622</v>
      </c>
      <c r="R47" s="235">
        <f t="shared" si="13"/>
        <v>216.32811302489816</v>
      </c>
      <c r="S47" s="193">
        <f>Q47/'Asset Summary'!Q47</f>
        <v>0.89823307538087926</v>
      </c>
      <c r="T47" s="208">
        <f t="shared" si="17"/>
        <v>39642998.310251787</v>
      </c>
      <c r="U47" s="238">
        <f t="shared" si="18"/>
        <v>910.07804429748376</v>
      </c>
    </row>
    <row r="48" spans="1:33" ht="21.75" thickBot="1" x14ac:dyDescent="0.4">
      <c r="A48" s="48" t="s">
        <v>15</v>
      </c>
      <c r="B48" s="185">
        <f t="shared" ref="B48" si="21">SUM(B40:B47)</f>
        <v>648297.02792158071</v>
      </c>
      <c r="C48" s="240">
        <f>SUM(C40:C47)</f>
        <v>122.78352801545091</v>
      </c>
      <c r="D48" s="192">
        <f>B48/'Asset Summary'!B48</f>
        <v>0.73505296217676619</v>
      </c>
      <c r="E48" s="205">
        <f>SUM(E40:E47)</f>
        <v>34493011.404226579</v>
      </c>
      <c r="F48" s="231">
        <f t="shared" ref="F48:U48" si="22">SUM(F40:F47)</f>
        <v>791.85060915464226</v>
      </c>
      <c r="G48" s="189">
        <f t="shared" si="22"/>
        <v>1477123.8529270513</v>
      </c>
      <c r="H48" s="84">
        <f t="shared" si="22"/>
        <v>279.75830547860818</v>
      </c>
      <c r="I48" s="192">
        <f>G48/'Asset Summary'!G48</f>
        <v>0.74640052023091785</v>
      </c>
      <c r="J48" s="205">
        <f>SUM(J40:J47)</f>
        <v>59027722.803977743</v>
      </c>
      <c r="K48" s="234">
        <f t="shared" si="22"/>
        <v>1355.0900996024297</v>
      </c>
      <c r="L48" s="190">
        <f t="shared" si="22"/>
        <v>4306839.0188645907</v>
      </c>
      <c r="M48" s="236">
        <f t="shared" si="22"/>
        <v>815.68920811829366</v>
      </c>
      <c r="N48" s="194">
        <f>L48/'Asset Summary'!L48</f>
        <v>0.784016073877709</v>
      </c>
      <c r="O48" s="188">
        <f t="shared" si="22"/>
        <v>128996897.10236767</v>
      </c>
      <c r="P48" s="231">
        <f t="shared" si="22"/>
        <v>2961.3613712211895</v>
      </c>
      <c r="Q48" s="191">
        <f t="shared" si="22"/>
        <v>6432259.8997132238</v>
      </c>
      <c r="R48" s="236">
        <f>SUM(R40:R47)</f>
        <v>1218.231041612353</v>
      </c>
      <c r="S48" s="194">
        <f>Q48/'Asset Summary'!Q48</f>
        <v>0.76993643103070208</v>
      </c>
      <c r="T48" s="205">
        <f t="shared" si="22"/>
        <v>222517631.31057203</v>
      </c>
      <c r="U48" s="239">
        <f t="shared" si="22"/>
        <v>5108.3020799782607</v>
      </c>
    </row>
    <row r="49" spans="1:22" ht="21" x14ac:dyDescent="0.35">
      <c r="A49" s="7"/>
      <c r="B49" s="9"/>
      <c r="C49" s="29"/>
      <c r="D49" s="33"/>
      <c r="E49" s="9"/>
      <c r="F49" s="14"/>
      <c r="G49" s="33"/>
      <c r="H49" s="10"/>
      <c r="I49" s="34"/>
      <c r="J49" s="33"/>
      <c r="K49" s="35"/>
      <c r="L49" s="34"/>
      <c r="M49" s="33"/>
      <c r="N49" s="30"/>
      <c r="O49" s="30"/>
      <c r="P49" s="32"/>
    </row>
    <row r="50" spans="1:22" ht="21" x14ac:dyDescent="0.35">
      <c r="A50" s="7"/>
      <c r="B50" s="9"/>
      <c r="C50" s="29"/>
      <c r="D50" s="33"/>
      <c r="E50" s="9"/>
      <c r="F50" s="14"/>
      <c r="G50" s="33"/>
      <c r="H50" s="10"/>
      <c r="I50" s="34"/>
      <c r="J50" s="33"/>
      <c r="K50" s="35"/>
      <c r="L50" s="34"/>
      <c r="M50" s="33"/>
      <c r="N50" s="30"/>
      <c r="O50" s="30"/>
      <c r="P50" s="32"/>
    </row>
    <row r="51" spans="1:22" ht="27" thickBot="1" x14ac:dyDescent="0.45">
      <c r="A51" s="60" t="s">
        <v>33</v>
      </c>
    </row>
    <row r="52" spans="1:22" x14ac:dyDescent="0.25">
      <c r="A52" s="71"/>
      <c r="B52" s="158" t="s">
        <v>34</v>
      </c>
      <c r="C52" s="158" t="s">
        <v>34</v>
      </c>
      <c r="D52" s="158" t="s">
        <v>34</v>
      </c>
      <c r="E52" s="164" t="s">
        <v>35</v>
      </c>
      <c r="F52" s="165" t="s">
        <v>35</v>
      </c>
      <c r="G52" s="165" t="s">
        <v>35</v>
      </c>
      <c r="H52" s="72" t="s">
        <v>36</v>
      </c>
      <c r="I52" s="153" t="s">
        <v>36</v>
      </c>
      <c r="J52" s="153" t="s">
        <v>36</v>
      </c>
      <c r="K52" s="73" t="s">
        <v>37</v>
      </c>
      <c r="L52" s="145" t="s">
        <v>37</v>
      </c>
      <c r="M52" s="145" t="s">
        <v>38</v>
      </c>
      <c r="N52" s="141" t="s">
        <v>55</v>
      </c>
      <c r="O52" s="142"/>
      <c r="P52" s="102"/>
      <c r="R52" s="23"/>
      <c r="S52" s="23"/>
      <c r="T52" s="23"/>
      <c r="U52" s="23"/>
      <c r="V52" s="23"/>
    </row>
    <row r="53" spans="1:22" x14ac:dyDescent="0.25">
      <c r="A53" s="74"/>
      <c r="B53" s="161"/>
      <c r="C53" s="159" t="s">
        <v>39</v>
      </c>
      <c r="D53" s="159" t="s">
        <v>39</v>
      </c>
      <c r="E53" s="166" t="s">
        <v>39</v>
      </c>
      <c r="F53" s="167" t="s">
        <v>39</v>
      </c>
      <c r="G53" s="167" t="s">
        <v>39</v>
      </c>
      <c r="H53" s="36" t="s">
        <v>39</v>
      </c>
      <c r="I53" s="154" t="s">
        <v>39</v>
      </c>
      <c r="J53" s="154" t="s">
        <v>39</v>
      </c>
      <c r="K53" s="37" t="s">
        <v>39</v>
      </c>
      <c r="L53" s="146" t="s">
        <v>39</v>
      </c>
      <c r="M53" s="146" t="s">
        <v>39</v>
      </c>
      <c r="N53" s="50" t="s">
        <v>7</v>
      </c>
      <c r="O53" s="143" t="s">
        <v>8</v>
      </c>
      <c r="P53" s="103" t="s">
        <v>7</v>
      </c>
      <c r="R53" s="23"/>
      <c r="S53" s="23"/>
      <c r="T53" s="23"/>
      <c r="U53" s="23"/>
      <c r="V53" s="23"/>
    </row>
    <row r="54" spans="1:22" x14ac:dyDescent="0.25">
      <c r="A54" s="74"/>
      <c r="B54" s="159" t="s">
        <v>39</v>
      </c>
      <c r="C54" s="160" t="s">
        <v>10</v>
      </c>
      <c r="D54" s="160" t="s">
        <v>11</v>
      </c>
      <c r="E54" s="166" t="s">
        <v>40</v>
      </c>
      <c r="F54" s="168" t="s">
        <v>10</v>
      </c>
      <c r="G54" s="168" t="s">
        <v>11</v>
      </c>
      <c r="H54" s="36" t="s">
        <v>40</v>
      </c>
      <c r="I54" s="156" t="s">
        <v>10</v>
      </c>
      <c r="J54" s="155" t="s">
        <v>11</v>
      </c>
      <c r="K54" s="37" t="s">
        <v>40</v>
      </c>
      <c r="L54" s="150" t="s">
        <v>10</v>
      </c>
      <c r="M54" s="147" t="s">
        <v>11</v>
      </c>
      <c r="N54" s="50" t="s">
        <v>9</v>
      </c>
      <c r="O54" s="143" t="s">
        <v>10</v>
      </c>
      <c r="P54" s="104" t="s">
        <v>11</v>
      </c>
      <c r="R54" s="23"/>
      <c r="S54" s="23"/>
      <c r="T54" s="23"/>
      <c r="U54" s="23"/>
      <c r="V54" s="23"/>
    </row>
    <row r="55" spans="1:22" ht="15.75" x14ac:dyDescent="0.25">
      <c r="A55" s="75" t="s">
        <v>53</v>
      </c>
      <c r="B55" s="159" t="s">
        <v>9</v>
      </c>
      <c r="C55" s="160" t="s">
        <v>13</v>
      </c>
      <c r="D55" s="160" t="s">
        <v>14</v>
      </c>
      <c r="E55" s="166"/>
      <c r="F55" s="168" t="s">
        <v>13</v>
      </c>
      <c r="G55" s="168" t="s">
        <v>14</v>
      </c>
      <c r="H55" s="36"/>
      <c r="I55" s="156" t="s">
        <v>13</v>
      </c>
      <c r="J55" s="155" t="s">
        <v>14</v>
      </c>
      <c r="K55" s="37"/>
      <c r="L55" s="150" t="s">
        <v>13</v>
      </c>
      <c r="M55" s="147" t="s">
        <v>14</v>
      </c>
      <c r="N55" s="50"/>
      <c r="O55" s="143" t="s">
        <v>13</v>
      </c>
      <c r="P55" s="103" t="s">
        <v>14</v>
      </c>
      <c r="R55" s="23"/>
      <c r="S55" s="23"/>
      <c r="T55" s="23"/>
      <c r="U55" s="23"/>
      <c r="V55" s="23"/>
    </row>
    <row r="56" spans="1:22" ht="21" x14ac:dyDescent="0.35">
      <c r="A56" s="41" t="s">
        <v>45</v>
      </c>
      <c r="B56" s="220">
        <v>2</v>
      </c>
      <c r="C56" s="80">
        <f>B56/'Asset Summary'!B56</f>
        <v>0.125</v>
      </c>
      <c r="D56" s="246">
        <v>11720550</v>
      </c>
      <c r="E56" s="220">
        <v>2</v>
      </c>
      <c r="F56" s="80">
        <f>E56/'Asset Summary'!E56</f>
        <v>0.33333333333333331</v>
      </c>
      <c r="G56" s="246">
        <v>828065</v>
      </c>
      <c r="H56" s="220">
        <v>3</v>
      </c>
      <c r="I56" s="80">
        <f>H56/'Asset Summary'!H56</f>
        <v>1</v>
      </c>
      <c r="J56" s="246">
        <v>1635299</v>
      </c>
      <c r="K56" s="198">
        <v>0</v>
      </c>
      <c r="L56" s="80">
        <v>0</v>
      </c>
      <c r="M56" s="77">
        <v>0</v>
      </c>
      <c r="N56" s="181">
        <f t="shared" ref="N56:N63" si="23">B56+E56+H56+K56</f>
        <v>7</v>
      </c>
      <c r="O56" s="80">
        <f>N56/'Asset Summary'!N56</f>
        <v>0.28000000000000003</v>
      </c>
      <c r="P56" s="105">
        <f>D56+G56+J56+M56</f>
        <v>14183914</v>
      </c>
      <c r="R56" s="23"/>
      <c r="S56" s="23"/>
      <c r="T56" s="23"/>
      <c r="U56" s="23"/>
      <c r="V56" s="23"/>
    </row>
    <row r="57" spans="1:22" ht="21" x14ac:dyDescent="0.35">
      <c r="A57" s="42" t="s">
        <v>46</v>
      </c>
      <c r="B57" s="220">
        <v>8</v>
      </c>
      <c r="C57" s="80">
        <f>B57/'Asset Summary'!B57</f>
        <v>0.47058823529411764</v>
      </c>
      <c r="D57" s="246">
        <v>77825390</v>
      </c>
      <c r="E57" s="220">
        <v>2</v>
      </c>
      <c r="F57" s="80">
        <f>E57/'Asset Summary'!E57</f>
        <v>0.66666666666666663</v>
      </c>
      <c r="G57" s="246">
        <v>6768330</v>
      </c>
      <c r="H57" s="220">
        <v>1</v>
      </c>
      <c r="I57" s="80">
        <f>H57/'Asset Summary'!H57</f>
        <v>0.5</v>
      </c>
      <c r="J57" s="246">
        <v>1303940</v>
      </c>
      <c r="K57" s="198">
        <v>0</v>
      </c>
      <c r="L57" s="80">
        <f>K57/'Asset Summary'!K57</f>
        <v>0</v>
      </c>
      <c r="M57" s="77">
        <v>0</v>
      </c>
      <c r="N57" s="181">
        <f t="shared" si="23"/>
        <v>11</v>
      </c>
      <c r="O57" s="80">
        <f>N57/'Asset Summary'!N57</f>
        <v>0.47826086956521741</v>
      </c>
      <c r="P57" s="105">
        <f t="shared" ref="P57:P63" si="24">D57+G57+J57+M57</f>
        <v>85897660</v>
      </c>
      <c r="R57" s="38"/>
      <c r="S57" s="11"/>
      <c r="T57" s="30"/>
      <c r="U57" s="30"/>
      <c r="V57" s="31"/>
    </row>
    <row r="58" spans="1:22" ht="21" x14ac:dyDescent="0.35">
      <c r="A58" s="42" t="s">
        <v>47</v>
      </c>
      <c r="B58" s="220">
        <v>2</v>
      </c>
      <c r="C58" s="80">
        <f>B58/'Asset Summary'!B58</f>
        <v>0.66666666666666663</v>
      </c>
      <c r="D58" s="246">
        <v>11420114</v>
      </c>
      <c r="E58" s="220">
        <v>1</v>
      </c>
      <c r="F58" s="80">
        <f>E58/'Asset Summary'!E58</f>
        <v>1</v>
      </c>
      <c r="G58" s="246">
        <v>173598</v>
      </c>
      <c r="H58" s="198">
        <v>0</v>
      </c>
      <c r="I58" s="80">
        <v>0</v>
      </c>
      <c r="J58" s="77">
        <v>0</v>
      </c>
      <c r="K58" s="198">
        <v>0</v>
      </c>
      <c r="L58" s="80">
        <v>0</v>
      </c>
      <c r="M58" s="77">
        <v>0</v>
      </c>
      <c r="N58" s="181">
        <f t="shared" si="23"/>
        <v>3</v>
      </c>
      <c r="O58" s="80">
        <f>N58/'Asset Summary'!N58</f>
        <v>0.75</v>
      </c>
      <c r="P58" s="105">
        <f t="shared" si="24"/>
        <v>11593712</v>
      </c>
      <c r="R58" s="38"/>
      <c r="S58" s="11"/>
      <c r="T58" s="30"/>
      <c r="U58" s="30"/>
      <c r="V58" s="31"/>
    </row>
    <row r="59" spans="1:22" ht="21" x14ac:dyDescent="0.35">
      <c r="A59" s="42" t="s">
        <v>48</v>
      </c>
      <c r="B59" s="220">
        <v>5</v>
      </c>
      <c r="C59" s="80">
        <f>B59/'Asset Summary'!B59</f>
        <v>1</v>
      </c>
      <c r="D59" s="246">
        <v>57858790</v>
      </c>
      <c r="E59" s="220">
        <v>2</v>
      </c>
      <c r="F59" s="80">
        <f>E59/'Asset Summary'!E59</f>
        <v>1</v>
      </c>
      <c r="G59" s="246">
        <v>1931494</v>
      </c>
      <c r="H59" s="198">
        <v>0</v>
      </c>
      <c r="I59" s="80">
        <v>0</v>
      </c>
      <c r="J59" s="77">
        <v>0</v>
      </c>
      <c r="K59" s="198">
        <v>0</v>
      </c>
      <c r="L59" s="80">
        <v>0</v>
      </c>
      <c r="M59" s="77">
        <v>0</v>
      </c>
      <c r="N59" s="181">
        <f t="shared" si="23"/>
        <v>7</v>
      </c>
      <c r="O59" s="80">
        <f>N59/'Asset Summary'!N59</f>
        <v>1</v>
      </c>
      <c r="P59" s="105">
        <f t="shared" si="24"/>
        <v>59790284</v>
      </c>
      <c r="R59" s="38"/>
      <c r="S59" s="11"/>
      <c r="T59" s="30"/>
      <c r="U59" s="30"/>
      <c r="V59" s="31"/>
    </row>
    <row r="60" spans="1:22" ht="21" x14ac:dyDescent="0.35">
      <c r="A60" s="42" t="s">
        <v>49</v>
      </c>
      <c r="B60" s="220">
        <v>19</v>
      </c>
      <c r="C60" s="80">
        <f>B60/'Asset Summary'!B60</f>
        <v>1</v>
      </c>
      <c r="D60" s="246">
        <v>79395474</v>
      </c>
      <c r="E60" s="220">
        <v>4</v>
      </c>
      <c r="F60" s="80">
        <f>E60/'Asset Summary'!E60</f>
        <v>1</v>
      </c>
      <c r="G60" s="246">
        <v>5441500</v>
      </c>
      <c r="H60" s="198">
        <v>0</v>
      </c>
      <c r="I60" s="80">
        <v>0</v>
      </c>
      <c r="J60" s="77">
        <v>0</v>
      </c>
      <c r="K60" s="198">
        <v>0</v>
      </c>
      <c r="L60" s="80">
        <v>0</v>
      </c>
      <c r="M60" s="77">
        <v>0</v>
      </c>
      <c r="N60" s="181">
        <f t="shared" si="23"/>
        <v>23</v>
      </c>
      <c r="O60" s="80">
        <f>N60/'Asset Summary'!N60</f>
        <v>1</v>
      </c>
      <c r="P60" s="105">
        <f t="shared" si="24"/>
        <v>84836974</v>
      </c>
      <c r="R60" s="23"/>
      <c r="S60" s="23"/>
      <c r="T60" s="23"/>
      <c r="U60" s="23"/>
      <c r="V60" s="23"/>
    </row>
    <row r="61" spans="1:22" ht="21" x14ac:dyDescent="0.35">
      <c r="A61" s="42" t="s">
        <v>50</v>
      </c>
      <c r="B61" s="220">
        <v>14</v>
      </c>
      <c r="C61" s="80">
        <f>B61/'Asset Summary'!B61</f>
        <v>1</v>
      </c>
      <c r="D61" s="246">
        <v>80237828</v>
      </c>
      <c r="E61" s="220">
        <v>3</v>
      </c>
      <c r="F61" s="80">
        <f>E61/'Asset Summary'!E61</f>
        <v>1</v>
      </c>
      <c r="G61" s="246">
        <v>3028835</v>
      </c>
      <c r="H61" s="220">
        <v>1</v>
      </c>
      <c r="I61" s="80">
        <f>H61/'Asset Summary'!H61</f>
        <v>0.5</v>
      </c>
      <c r="J61" s="246">
        <v>10109100</v>
      </c>
      <c r="K61" s="198">
        <v>0</v>
      </c>
      <c r="L61" s="80">
        <f>K61/'Asset Summary'!K61</f>
        <v>0</v>
      </c>
      <c r="M61" s="77">
        <v>0</v>
      </c>
      <c r="N61" s="182">
        <f t="shared" si="23"/>
        <v>18</v>
      </c>
      <c r="O61" s="80">
        <f>N61/'Asset Summary'!N61</f>
        <v>0.9</v>
      </c>
      <c r="P61" s="105">
        <f t="shared" si="24"/>
        <v>93375763</v>
      </c>
      <c r="R61" s="23"/>
      <c r="S61" s="11"/>
      <c r="T61" s="30"/>
      <c r="U61" s="32"/>
      <c r="V61" s="31"/>
    </row>
    <row r="62" spans="1:22" ht="21" x14ac:dyDescent="0.35">
      <c r="A62" s="42" t="s">
        <v>51</v>
      </c>
      <c r="B62" s="220">
        <v>1</v>
      </c>
      <c r="C62" s="80">
        <f>B62/'Asset Summary'!B62</f>
        <v>1</v>
      </c>
      <c r="D62" s="246">
        <v>2780000</v>
      </c>
      <c r="E62" s="220">
        <v>0</v>
      </c>
      <c r="F62" s="80">
        <v>0</v>
      </c>
      <c r="G62" s="246">
        <v>884061.8</v>
      </c>
      <c r="H62" s="198">
        <v>2</v>
      </c>
      <c r="I62" s="80">
        <f>H62/'Asset Summary'!H62</f>
        <v>1</v>
      </c>
      <c r="J62" s="77">
        <v>0</v>
      </c>
      <c r="K62" s="198">
        <v>0</v>
      </c>
      <c r="L62" s="80">
        <v>0</v>
      </c>
      <c r="M62" s="77">
        <v>0</v>
      </c>
      <c r="N62" s="182">
        <f t="shared" si="23"/>
        <v>3</v>
      </c>
      <c r="O62" s="80">
        <f>N62/'Asset Summary'!N62</f>
        <v>1</v>
      </c>
      <c r="P62" s="105">
        <f t="shared" si="24"/>
        <v>3664061.8</v>
      </c>
      <c r="R62" s="23"/>
      <c r="S62" s="11"/>
      <c r="T62" s="30"/>
      <c r="U62" s="30"/>
      <c r="V62" s="31"/>
    </row>
    <row r="63" spans="1:22" ht="21" x14ac:dyDescent="0.35">
      <c r="A63" s="42" t="s">
        <v>52</v>
      </c>
      <c r="B63" s="248">
        <v>9</v>
      </c>
      <c r="C63" s="80">
        <f>B63/'Asset Summary'!B63</f>
        <v>0.9</v>
      </c>
      <c r="D63" s="246">
        <v>83936593</v>
      </c>
      <c r="E63" s="248">
        <v>2</v>
      </c>
      <c r="F63" s="80">
        <f>E63/'Asset Summary'!E63</f>
        <v>1</v>
      </c>
      <c r="G63" s="246">
        <v>2093266</v>
      </c>
      <c r="H63" s="248">
        <v>1</v>
      </c>
      <c r="I63" s="80">
        <f>H63/'Asset Summary'!H63</f>
        <v>1</v>
      </c>
      <c r="J63" s="246">
        <v>263482</v>
      </c>
      <c r="K63" s="199">
        <v>0</v>
      </c>
      <c r="L63" s="80">
        <v>0</v>
      </c>
      <c r="M63" s="170">
        <v>0</v>
      </c>
      <c r="N63" s="182">
        <f t="shared" si="23"/>
        <v>12</v>
      </c>
      <c r="O63" s="80">
        <f>N63/'Asset Summary'!N63</f>
        <v>0.92307692307692313</v>
      </c>
      <c r="P63" s="105">
        <f t="shared" si="24"/>
        <v>86293341</v>
      </c>
      <c r="R63" s="23"/>
      <c r="S63" s="11"/>
      <c r="T63" s="30"/>
      <c r="U63" s="30"/>
      <c r="V63" s="31"/>
    </row>
    <row r="64" spans="1:22" ht="21.75" thickBot="1" x14ac:dyDescent="0.4">
      <c r="A64" s="48" t="s">
        <v>15</v>
      </c>
      <c r="B64" s="197">
        <f t="shared" ref="B64:P64" si="25">SUM(B56:B63)</f>
        <v>60</v>
      </c>
      <c r="C64" s="152">
        <f>B64/'Asset Summary'!B64</f>
        <v>0.70588235294117652</v>
      </c>
      <c r="D64" s="171">
        <f t="shared" si="25"/>
        <v>405174739</v>
      </c>
      <c r="E64" s="200">
        <f t="shared" si="25"/>
        <v>16</v>
      </c>
      <c r="F64" s="152">
        <f>E64/'Asset Summary'!E64</f>
        <v>0.76190476190476186</v>
      </c>
      <c r="G64" s="79">
        <f t="shared" si="25"/>
        <v>21149149.800000001</v>
      </c>
      <c r="H64" s="200">
        <f t="shared" si="25"/>
        <v>8</v>
      </c>
      <c r="I64" s="152">
        <f>H64/'Asset Summary'!H64</f>
        <v>0.8</v>
      </c>
      <c r="J64" s="79">
        <f t="shared" si="25"/>
        <v>13311821</v>
      </c>
      <c r="K64" s="200">
        <f t="shared" si="25"/>
        <v>0</v>
      </c>
      <c r="L64" s="152">
        <f>K64/'Asset Summary'!K64</f>
        <v>0</v>
      </c>
      <c r="M64" s="171">
        <f t="shared" si="25"/>
        <v>0</v>
      </c>
      <c r="N64" s="200">
        <f t="shared" si="25"/>
        <v>84</v>
      </c>
      <c r="O64" s="144">
        <f>N64/'Asset Summary'!N64</f>
        <v>0.71186440677966101</v>
      </c>
      <c r="P64" s="172">
        <f t="shared" si="25"/>
        <v>439635709.80000001</v>
      </c>
      <c r="R64" s="23"/>
      <c r="S64" s="23"/>
      <c r="T64" s="23"/>
      <c r="U64" s="23"/>
      <c r="V64" s="23"/>
    </row>
    <row r="65" spans="1:16" s="23" customFormat="1" ht="21" x14ac:dyDescent="0.35">
      <c r="A65" s="7"/>
      <c r="B65" s="30"/>
      <c r="C65" s="11"/>
      <c r="D65" s="30"/>
      <c r="E65" s="30"/>
      <c r="F65" s="11"/>
      <c r="G65" s="30"/>
      <c r="H65" s="30"/>
      <c r="I65" s="11"/>
      <c r="J65" s="30"/>
      <c r="K65" s="30"/>
      <c r="L65" s="11"/>
      <c r="M65" s="30"/>
      <c r="N65" s="30"/>
      <c r="O65" s="11"/>
      <c r="P65" s="30"/>
    </row>
    <row r="66" spans="1:16" ht="20.25" customHeight="1" x14ac:dyDescent="0.25">
      <c r="A66" s="28"/>
      <c r="H66" s="39"/>
      <c r="J66" s="39"/>
      <c r="K66" s="3"/>
      <c r="L66" s="3"/>
      <c r="M66" s="3"/>
      <c r="N66" s="3"/>
    </row>
    <row r="67" spans="1:16" ht="27" thickBot="1" x14ac:dyDescent="0.45">
      <c r="A67" s="60" t="s">
        <v>54</v>
      </c>
      <c r="D67" s="23"/>
    </row>
    <row r="68" spans="1:16" x14ac:dyDescent="0.25">
      <c r="A68" s="45"/>
      <c r="B68" s="46" t="s">
        <v>41</v>
      </c>
      <c r="C68" s="270" t="s">
        <v>42</v>
      </c>
      <c r="D68" s="243"/>
      <c r="I68" s="177"/>
      <c r="J68" s="177"/>
      <c r="K68" s="177"/>
      <c r="L68" s="177"/>
      <c r="M68" s="177"/>
      <c r="N68" s="177"/>
      <c r="O68" s="177"/>
    </row>
    <row r="69" spans="1:16" ht="15.75" x14ac:dyDescent="0.25">
      <c r="A69" s="47" t="s">
        <v>53</v>
      </c>
      <c r="B69" s="44" t="s">
        <v>9</v>
      </c>
      <c r="C69" s="271" t="s">
        <v>43</v>
      </c>
      <c r="D69" s="243"/>
      <c r="E69" s="177"/>
      <c r="F69" s="177"/>
      <c r="I69" s="175"/>
      <c r="J69" s="176"/>
      <c r="K69" s="176"/>
      <c r="L69" s="176"/>
      <c r="M69" s="176"/>
      <c r="N69" s="176"/>
      <c r="O69" s="176"/>
    </row>
    <row r="70" spans="1:16" ht="21" x14ac:dyDescent="0.35">
      <c r="A70" s="41" t="s">
        <v>45</v>
      </c>
      <c r="B70" s="276">
        <v>37185.874223600003</v>
      </c>
      <c r="C70" s="272">
        <f>B70/'Asset Summary'!B70</f>
        <v>0.8888469874956958</v>
      </c>
      <c r="D70" s="30"/>
      <c r="E70" s="176"/>
      <c r="F70" s="176"/>
      <c r="I70" s="175"/>
      <c r="J70" s="176"/>
      <c r="K70" s="176"/>
      <c r="L70" s="176"/>
      <c r="M70" s="176"/>
      <c r="N70" s="176"/>
      <c r="O70" s="176"/>
    </row>
    <row r="71" spans="1:16" ht="21" x14ac:dyDescent="0.35">
      <c r="A71" s="42" t="s">
        <v>46</v>
      </c>
      <c r="B71" s="276">
        <v>47193.309923000001</v>
      </c>
      <c r="C71" s="272">
        <f>B71/'Asset Summary'!B71</f>
        <v>0.67061556374942377</v>
      </c>
      <c r="D71" s="182"/>
      <c r="E71" s="176"/>
      <c r="F71" s="176"/>
      <c r="I71" s="175"/>
      <c r="J71" s="176"/>
      <c r="K71" s="176"/>
      <c r="L71" s="176"/>
      <c r="M71" s="176"/>
      <c r="N71" s="176"/>
      <c r="O71" s="176"/>
    </row>
    <row r="72" spans="1:16" ht="21" x14ac:dyDescent="0.35">
      <c r="A72" s="42" t="s">
        <v>47</v>
      </c>
      <c r="B72" s="276">
        <v>2896.86212647</v>
      </c>
      <c r="C72" s="272">
        <f>B72/'Asset Summary'!B72</f>
        <v>0.95936072912723269</v>
      </c>
      <c r="D72" s="182"/>
      <c r="E72" s="176"/>
      <c r="F72" s="176"/>
      <c r="I72" s="175"/>
      <c r="J72" s="176"/>
      <c r="K72" s="176"/>
      <c r="L72" s="176"/>
      <c r="M72" s="176"/>
      <c r="N72" s="176"/>
      <c r="O72" s="176"/>
    </row>
    <row r="73" spans="1:16" ht="21" x14ac:dyDescent="0.35">
      <c r="A73" s="42" t="s">
        <v>48</v>
      </c>
      <c r="B73" s="276">
        <v>17413.0940347</v>
      </c>
      <c r="C73" s="272">
        <f>B73/'Asset Summary'!B73</f>
        <v>0.86515458140656354</v>
      </c>
      <c r="D73" s="182"/>
      <c r="E73" s="176"/>
      <c r="F73" s="176"/>
      <c r="I73" s="175"/>
      <c r="J73" s="176"/>
      <c r="K73" s="176"/>
      <c r="L73" s="176"/>
      <c r="M73" s="176"/>
      <c r="N73" s="176"/>
      <c r="O73" s="176"/>
    </row>
    <row r="74" spans="1:16" ht="21" x14ac:dyDescent="0.35">
      <c r="A74" s="42" t="s">
        <v>49</v>
      </c>
      <c r="B74" s="276">
        <v>37639.909340300001</v>
      </c>
      <c r="C74" s="272">
        <f>B74/'Asset Summary'!B74</f>
        <v>0.97727635839464222</v>
      </c>
      <c r="D74" s="30"/>
      <c r="E74" s="176"/>
      <c r="F74" s="176"/>
      <c r="I74" s="175"/>
      <c r="J74" s="176"/>
      <c r="K74" s="176"/>
      <c r="L74" s="176"/>
      <c r="M74" s="176"/>
      <c r="N74" s="176"/>
      <c r="O74" s="176"/>
    </row>
    <row r="75" spans="1:16" ht="21" x14ac:dyDescent="0.35">
      <c r="A75" s="42" t="s">
        <v>50</v>
      </c>
      <c r="B75" s="276">
        <v>35655.788443099998</v>
      </c>
      <c r="C75" s="272">
        <f>B75/'Asset Summary'!B75</f>
        <v>0.95801458844615961</v>
      </c>
      <c r="D75" s="182"/>
      <c r="E75" s="176"/>
      <c r="F75" s="176"/>
      <c r="I75" s="175"/>
      <c r="J75" s="176"/>
      <c r="K75" s="176"/>
      <c r="L75" s="176"/>
      <c r="M75" s="176"/>
      <c r="N75" s="176"/>
      <c r="O75" s="176"/>
    </row>
    <row r="76" spans="1:16" ht="21" x14ac:dyDescent="0.35">
      <c r="A76" s="42" t="s">
        <v>51</v>
      </c>
      <c r="B76" s="276">
        <v>421.58953070600001</v>
      </c>
      <c r="C76" s="272">
        <f>B76/'Asset Summary'!B76</f>
        <v>0.9494949494940359</v>
      </c>
      <c r="D76" s="182"/>
      <c r="E76" s="176"/>
      <c r="F76" s="176"/>
      <c r="I76" s="175"/>
      <c r="J76" s="176"/>
      <c r="K76" s="176"/>
      <c r="L76" s="176"/>
      <c r="M76" s="176"/>
      <c r="N76" s="176"/>
      <c r="O76" s="176"/>
    </row>
    <row r="77" spans="1:16" ht="21" x14ac:dyDescent="0.35">
      <c r="A77" s="42" t="s">
        <v>52</v>
      </c>
      <c r="B77" s="276">
        <v>42153.937747199998</v>
      </c>
      <c r="C77" s="273">
        <f>B77/'Asset Summary'!B77</f>
        <v>0.94210787986969513</v>
      </c>
      <c r="D77" s="30"/>
      <c r="E77" s="176"/>
      <c r="F77" s="176"/>
    </row>
    <row r="78" spans="1:16" ht="21.75" thickBot="1" x14ac:dyDescent="0.4">
      <c r="A78" s="48" t="s">
        <v>15</v>
      </c>
      <c r="B78" s="197">
        <f>SUM(B70:B77)</f>
        <v>220560.365369076</v>
      </c>
      <c r="C78" s="274">
        <f>B78/'Asset Summary'!B78</f>
        <v>0.86063017770766514</v>
      </c>
      <c r="D78" s="275"/>
    </row>
    <row r="79" spans="1:16" ht="15.75" customHeight="1" x14ac:dyDescent="0.25">
      <c r="B79" s="23"/>
    </row>
    <row r="85" spans="3:3" x14ac:dyDescent="0.25">
      <c r="C85" s="260"/>
    </row>
  </sheetData>
  <pageMargins left="0.7" right="0.7" top="0.75" bottom="0.75" header="0.3" footer="0.3"/>
  <pageSetup paperSize="123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79"/>
  <sheetViews>
    <sheetView topLeftCell="A37" zoomScale="70" zoomScaleNormal="70" workbookViewId="0">
      <pane xSplit="1" topLeftCell="B1" activePane="topRight" state="frozen"/>
      <selection pane="topRight" activeCell="A2" sqref="A2"/>
    </sheetView>
  </sheetViews>
  <sheetFormatPr defaultColWidth="9.140625" defaultRowHeight="15" x14ac:dyDescent="0.25"/>
  <cols>
    <col min="1" max="1" width="61" style="2" customWidth="1"/>
    <col min="2" max="2" width="26.28515625" style="2" customWidth="1"/>
    <col min="3" max="3" width="25.85546875" style="2" customWidth="1"/>
    <col min="4" max="4" width="26.5703125" style="2" customWidth="1"/>
    <col min="5" max="5" width="26.140625" style="2" customWidth="1"/>
    <col min="6" max="6" width="26.42578125" style="2" customWidth="1"/>
    <col min="7" max="7" width="28.42578125" style="2" customWidth="1"/>
    <col min="8" max="8" width="27.28515625" style="2" customWidth="1"/>
    <col min="9" max="9" width="27.7109375" style="2" customWidth="1"/>
    <col min="10" max="10" width="28.28515625" style="2" customWidth="1"/>
    <col min="11" max="11" width="25.5703125" style="2" customWidth="1"/>
    <col min="12" max="12" width="20.28515625" style="2" customWidth="1"/>
    <col min="13" max="13" width="26.42578125" style="2" customWidth="1"/>
    <col min="14" max="14" width="22.28515625" style="2" customWidth="1"/>
    <col min="15" max="15" width="24.85546875" style="2" customWidth="1"/>
    <col min="16" max="17" width="30.28515625" style="2" customWidth="1"/>
    <col min="18" max="18" width="22.140625" style="2" customWidth="1"/>
    <col min="19" max="19" width="23.28515625" style="2" customWidth="1"/>
    <col min="20" max="20" width="28.28515625" style="2" customWidth="1"/>
    <col min="21" max="21" width="25" style="2" customWidth="1"/>
    <col min="22" max="22" width="20.28515625" style="2" bestFit="1" customWidth="1"/>
    <col min="23" max="23" width="24" style="2" customWidth="1"/>
    <col min="24" max="24" width="25.5703125" style="2" customWidth="1"/>
    <col min="25" max="25" width="25.85546875" style="2" customWidth="1"/>
    <col min="26" max="26" width="20.28515625" style="2" bestFit="1" customWidth="1"/>
    <col min="27" max="27" width="30" style="2" customWidth="1"/>
    <col min="28" max="28" width="26" style="2" bestFit="1" customWidth="1"/>
    <col min="29" max="29" width="15.7109375" style="2" bestFit="1" customWidth="1"/>
    <col min="30" max="30" width="17.5703125" style="2" customWidth="1"/>
    <col min="31" max="31" width="24" style="2" bestFit="1" customWidth="1"/>
    <col min="32" max="32" width="15" style="2" customWidth="1"/>
    <col min="33" max="33" width="27" style="2" customWidth="1"/>
    <col min="34" max="34" width="25.140625" style="2" customWidth="1"/>
    <col min="35" max="35" width="21.140625" style="2" customWidth="1"/>
    <col min="36" max="36" width="16.5703125" style="2" customWidth="1"/>
    <col min="37" max="37" width="15" style="2" customWidth="1"/>
    <col min="38" max="38" width="19.7109375" style="2" customWidth="1"/>
    <col min="39" max="39" width="18.42578125" style="2" customWidth="1"/>
    <col min="40" max="40" width="19" style="2" customWidth="1"/>
    <col min="41" max="41" width="15.5703125" style="2" customWidth="1"/>
    <col min="42" max="42" width="23.28515625" style="2" bestFit="1" customWidth="1"/>
    <col min="43" max="43" width="21.42578125" style="2" bestFit="1" customWidth="1"/>
    <col min="44" max="44" width="14.140625" style="2" bestFit="1" customWidth="1"/>
    <col min="45" max="45" width="24.85546875" style="2" bestFit="1" customWidth="1"/>
    <col min="46" max="46" width="16.28515625" style="2" customWidth="1"/>
    <col min="47" max="47" width="18.42578125" style="2" customWidth="1"/>
    <col min="48" max="48" width="17.85546875" style="2" customWidth="1"/>
    <col min="49" max="49" width="17.42578125" style="2" customWidth="1"/>
    <col min="50" max="50" width="13.140625" style="2" customWidth="1"/>
    <col min="51" max="51" width="19.42578125" style="2" customWidth="1"/>
    <col min="52" max="52" width="14.42578125" style="2" bestFit="1" customWidth="1"/>
    <col min="53" max="53" width="15.140625" style="2" customWidth="1"/>
    <col min="54" max="54" width="18.85546875" style="2" customWidth="1"/>
    <col min="55" max="55" width="22.42578125" style="2" bestFit="1" customWidth="1"/>
    <col min="56" max="16384" width="9.140625" style="2"/>
  </cols>
  <sheetData>
    <row r="1" spans="1:30" ht="33.75" x14ac:dyDescent="0.5">
      <c r="A1" s="201" t="s">
        <v>67</v>
      </c>
    </row>
    <row r="2" spans="1:30" ht="33.75" x14ac:dyDescent="0.5">
      <c r="A2" s="1"/>
    </row>
    <row r="3" spans="1:30" ht="27" thickBot="1" x14ac:dyDescent="0.45">
      <c r="A3" s="60" t="s">
        <v>0</v>
      </c>
      <c r="C3" s="3"/>
      <c r="E3" s="3"/>
      <c r="F3" s="3"/>
      <c r="N3" s="3"/>
      <c r="O3" s="3"/>
      <c r="P3" s="3"/>
      <c r="Q3" s="3"/>
      <c r="R3" s="3"/>
      <c r="S3" s="3"/>
      <c r="T3" s="3"/>
      <c r="U3" s="3"/>
      <c r="V3" s="3"/>
      <c r="W3" s="3"/>
      <c r="AB3" s="4"/>
      <c r="AC3" s="4"/>
      <c r="AD3" s="4"/>
    </row>
    <row r="4" spans="1:30" x14ac:dyDescent="0.25">
      <c r="A4" s="53"/>
      <c r="B4" s="108" t="s">
        <v>1</v>
      </c>
      <c r="C4" s="108"/>
      <c r="D4" s="110"/>
      <c r="E4" s="57" t="s">
        <v>2</v>
      </c>
      <c r="F4" s="112"/>
      <c r="G4" s="117"/>
      <c r="H4" s="40" t="s">
        <v>3</v>
      </c>
      <c r="I4" s="122"/>
      <c r="J4" s="125"/>
      <c r="K4" s="59" t="s">
        <v>4</v>
      </c>
      <c r="L4" s="97"/>
      <c r="M4" s="130"/>
    </row>
    <row r="5" spans="1:30" x14ac:dyDescent="0.25">
      <c r="A5" s="54"/>
      <c r="B5" s="109" t="s">
        <v>5</v>
      </c>
      <c r="C5" s="109" t="s">
        <v>5</v>
      </c>
      <c r="D5" s="111" t="s">
        <v>5</v>
      </c>
      <c r="E5" s="58" t="s">
        <v>2</v>
      </c>
      <c r="F5" s="113" t="s">
        <v>2</v>
      </c>
      <c r="G5" s="118" t="s">
        <v>2</v>
      </c>
      <c r="H5" s="5" t="s">
        <v>6</v>
      </c>
      <c r="I5" s="123" t="s">
        <v>6</v>
      </c>
      <c r="J5" s="126" t="s">
        <v>6</v>
      </c>
      <c r="K5" s="50" t="s">
        <v>7</v>
      </c>
      <c r="L5" s="99" t="s">
        <v>8</v>
      </c>
      <c r="M5" s="103" t="s">
        <v>7</v>
      </c>
    </row>
    <row r="6" spans="1:30" x14ac:dyDescent="0.25">
      <c r="A6" s="54"/>
      <c r="B6" s="109" t="s">
        <v>9</v>
      </c>
      <c r="C6" s="109" t="s">
        <v>10</v>
      </c>
      <c r="D6" s="111" t="s">
        <v>11</v>
      </c>
      <c r="E6" s="56" t="s">
        <v>9</v>
      </c>
      <c r="F6" s="114" t="s">
        <v>12</v>
      </c>
      <c r="G6" s="119" t="s">
        <v>11</v>
      </c>
      <c r="H6" s="6" t="s">
        <v>9</v>
      </c>
      <c r="I6" s="124" t="s">
        <v>12</v>
      </c>
      <c r="J6" s="127" t="s">
        <v>11</v>
      </c>
      <c r="K6" s="50" t="s">
        <v>9</v>
      </c>
      <c r="L6" s="99" t="s">
        <v>12</v>
      </c>
      <c r="M6" s="104" t="s">
        <v>11</v>
      </c>
    </row>
    <row r="7" spans="1:30" ht="15.75" x14ac:dyDescent="0.25">
      <c r="A7" s="55" t="s">
        <v>53</v>
      </c>
      <c r="B7" s="109"/>
      <c r="C7" s="109" t="s">
        <v>13</v>
      </c>
      <c r="D7" s="111" t="s">
        <v>14</v>
      </c>
      <c r="E7" s="56"/>
      <c r="F7" s="114" t="s">
        <v>13</v>
      </c>
      <c r="G7" s="119" t="s">
        <v>14</v>
      </c>
      <c r="H7" s="6"/>
      <c r="I7" s="124" t="s">
        <v>13</v>
      </c>
      <c r="J7" s="127" t="s">
        <v>14</v>
      </c>
      <c r="K7" s="50"/>
      <c r="L7" s="99" t="s">
        <v>13</v>
      </c>
      <c r="M7" s="103" t="s">
        <v>14</v>
      </c>
    </row>
    <row r="8" spans="1:30" ht="21" x14ac:dyDescent="0.35">
      <c r="A8" s="41" t="s">
        <v>45</v>
      </c>
      <c r="B8" s="225">
        <v>3077</v>
      </c>
      <c r="C8" s="81">
        <f>B8/'Asset Summary'!B8</f>
        <v>0.12131367292225201</v>
      </c>
      <c r="D8" s="221">
        <v>342786704.38750035</v>
      </c>
      <c r="E8" s="212">
        <v>1334</v>
      </c>
      <c r="F8" s="115">
        <f>E8/'Asset Summary'!E8</f>
        <v>0.22698655776756849</v>
      </c>
      <c r="G8" s="221">
        <v>169800009.62180009</v>
      </c>
      <c r="H8" s="219">
        <v>61</v>
      </c>
      <c r="I8" s="81">
        <f>H8/'Asset Summary'!H8</f>
        <v>0.14734299516908211</v>
      </c>
      <c r="J8" s="221">
        <v>24693619.783999998</v>
      </c>
      <c r="K8" s="182">
        <f>B8+E8+H8</f>
        <v>4472</v>
      </c>
      <c r="L8" s="128">
        <f>K8/'Asset Summary'!K8</f>
        <v>0.14127310061601642</v>
      </c>
      <c r="M8" s="105">
        <f>D8+G8+J8</f>
        <v>537280333.79330051</v>
      </c>
    </row>
    <row r="9" spans="1:30" ht="21" x14ac:dyDescent="0.35">
      <c r="A9" s="42" t="s">
        <v>46</v>
      </c>
      <c r="B9" s="225">
        <v>6042</v>
      </c>
      <c r="C9" s="81">
        <f>B9/'Asset Summary'!B9</f>
        <v>0.25701888718734051</v>
      </c>
      <c r="D9" s="221">
        <v>1321846376.6259997</v>
      </c>
      <c r="E9" s="212">
        <v>111</v>
      </c>
      <c r="F9" s="115">
        <f>E9/'Asset Summary'!E9</f>
        <v>0.10373831775700934</v>
      </c>
      <c r="G9" s="221">
        <v>298109847.28999996</v>
      </c>
      <c r="H9" s="219">
        <v>119</v>
      </c>
      <c r="I9" s="81">
        <f>H9/'Asset Summary'!H9</f>
        <v>0.19604612850082373</v>
      </c>
      <c r="J9" s="221">
        <v>240663260.54999998</v>
      </c>
      <c r="K9" s="182">
        <f t="shared" ref="K9:K15" si="0">B9+E9+H9</f>
        <v>6272</v>
      </c>
      <c r="L9" s="128">
        <f>K9/'Asset Summary'!K9</f>
        <v>0.24903712527297994</v>
      </c>
      <c r="M9" s="105">
        <f t="shared" ref="M9:M15" si="1">D9+G9+J9</f>
        <v>1860619484.4659996</v>
      </c>
    </row>
    <row r="10" spans="1:30" ht="21" x14ac:dyDescent="0.35">
      <c r="A10" s="42" t="s">
        <v>47</v>
      </c>
      <c r="B10" s="225">
        <v>52</v>
      </c>
      <c r="C10" s="81">
        <f>B10/'Asset Summary'!B10</f>
        <v>4.9382716049382713E-2</v>
      </c>
      <c r="D10" s="221">
        <v>19305022.6996</v>
      </c>
      <c r="E10" s="212">
        <v>25</v>
      </c>
      <c r="F10" s="115">
        <f>E10/'Asset Summary'!E10</f>
        <v>0.11467889908256881</v>
      </c>
      <c r="G10" s="221">
        <v>12426636.030000001</v>
      </c>
      <c r="H10" s="219">
        <v>2</v>
      </c>
      <c r="I10" s="81">
        <f>H10/'Asset Summary'!H10</f>
        <v>7.6923076923076927E-2</v>
      </c>
      <c r="J10" s="221">
        <v>730331</v>
      </c>
      <c r="K10" s="182">
        <f t="shared" si="0"/>
        <v>79</v>
      </c>
      <c r="L10" s="128">
        <f>K10/'Asset Summary'!K10</f>
        <v>6.0909791827293752E-2</v>
      </c>
      <c r="M10" s="105">
        <f t="shared" si="1"/>
        <v>32461989.729600001</v>
      </c>
    </row>
    <row r="11" spans="1:30" ht="21" x14ac:dyDescent="0.35">
      <c r="A11" s="42" t="s">
        <v>48</v>
      </c>
      <c r="B11" s="225">
        <v>1196</v>
      </c>
      <c r="C11" s="81">
        <f>B11/'Asset Summary'!B11</f>
        <v>0.11395902810862316</v>
      </c>
      <c r="D11" s="221">
        <v>167050067.47520012</v>
      </c>
      <c r="E11" s="212">
        <v>54</v>
      </c>
      <c r="F11" s="115">
        <f>E11/'Asset Summary'!E11</f>
        <v>7.2483221476510068E-2</v>
      </c>
      <c r="G11" s="221">
        <v>107196904.90000002</v>
      </c>
      <c r="H11" s="219">
        <v>9</v>
      </c>
      <c r="I11" s="81">
        <f>H11/'Asset Summary'!H11</f>
        <v>0.12328767123287671</v>
      </c>
      <c r="J11" s="221">
        <v>672762</v>
      </c>
      <c r="K11" s="182">
        <f t="shared" si="0"/>
        <v>1259</v>
      </c>
      <c r="L11" s="128">
        <f>K11/'Asset Summary'!K11</f>
        <v>0.11128789887739768</v>
      </c>
      <c r="M11" s="105">
        <f t="shared" si="1"/>
        <v>274919734.37520015</v>
      </c>
    </row>
    <row r="12" spans="1:30" ht="21" x14ac:dyDescent="0.35">
      <c r="A12" s="42" t="s">
        <v>49</v>
      </c>
      <c r="B12" s="225">
        <v>619</v>
      </c>
      <c r="C12" s="81">
        <f>B12/'Asset Summary'!B12</f>
        <v>4.0691559295293188E-2</v>
      </c>
      <c r="D12" s="221">
        <v>92468116.374000043</v>
      </c>
      <c r="E12" s="212">
        <v>133</v>
      </c>
      <c r="F12" s="115">
        <f>E12/'Asset Summary'!E12</f>
        <v>8.5695876288659795E-2</v>
      </c>
      <c r="G12" s="221">
        <v>100751527.66379999</v>
      </c>
      <c r="H12" s="219">
        <v>16</v>
      </c>
      <c r="I12" s="81">
        <f>H12/'Asset Summary'!H12</f>
        <v>8.6021505376344093E-2</v>
      </c>
      <c r="J12" s="221">
        <v>6893797.2999999998</v>
      </c>
      <c r="K12" s="182">
        <f t="shared" si="0"/>
        <v>768</v>
      </c>
      <c r="L12" s="128">
        <f>K12/'Asset Summary'!K12</f>
        <v>4.5309734513274337E-2</v>
      </c>
      <c r="M12" s="105">
        <f t="shared" si="1"/>
        <v>200113441.33780003</v>
      </c>
    </row>
    <row r="13" spans="1:30" ht="21" x14ac:dyDescent="0.35">
      <c r="A13" s="42" t="s">
        <v>50</v>
      </c>
      <c r="B13" s="225">
        <v>681</v>
      </c>
      <c r="C13" s="81">
        <f>B13/'Asset Summary'!B13</f>
        <v>3.950574312565263E-2</v>
      </c>
      <c r="D13" s="221">
        <v>178764977.04370004</v>
      </c>
      <c r="E13" s="212">
        <v>170</v>
      </c>
      <c r="F13" s="115">
        <f>E13/'Asset Summary'!E13</f>
        <v>8.6469989827060015E-2</v>
      </c>
      <c r="G13" s="221">
        <v>182370862.66590008</v>
      </c>
      <c r="H13" s="219">
        <v>35</v>
      </c>
      <c r="I13" s="81">
        <f>H13/'Asset Summary'!H13</f>
        <v>0.11513157894736842</v>
      </c>
      <c r="J13" s="221">
        <v>28210380.446699999</v>
      </c>
      <c r="K13" s="182">
        <f t="shared" si="0"/>
        <v>886</v>
      </c>
      <c r="L13" s="128">
        <f>K13/'Asset Summary'!K13</f>
        <v>4.5417264711913062E-2</v>
      </c>
      <c r="M13" s="105">
        <f t="shared" si="1"/>
        <v>389346220.15630007</v>
      </c>
    </row>
    <row r="14" spans="1:30" ht="21" x14ac:dyDescent="0.35">
      <c r="A14" s="42" t="s">
        <v>51</v>
      </c>
      <c r="B14" s="225">
        <v>24</v>
      </c>
      <c r="C14" s="81">
        <f>B14/'Asset Summary'!B14</f>
        <v>4.3557168784029036E-2</v>
      </c>
      <c r="D14" s="221">
        <v>3401507.3499999996</v>
      </c>
      <c r="E14" s="212">
        <v>13</v>
      </c>
      <c r="F14" s="115">
        <f>E14/'Asset Summary'!E14</f>
        <v>7.7844311377245512E-2</v>
      </c>
      <c r="G14" s="221">
        <v>5374395.9699999997</v>
      </c>
      <c r="H14" s="219">
        <v>1</v>
      </c>
      <c r="I14" s="81">
        <f>H14/'Asset Summary'!H14</f>
        <v>7.6923076923076927E-2</v>
      </c>
      <c r="J14" s="221">
        <v>270202</v>
      </c>
      <c r="K14" s="182">
        <f t="shared" si="0"/>
        <v>38</v>
      </c>
      <c r="L14" s="128">
        <f>K14/'Asset Summary'!K14</f>
        <v>5.1983584131326949E-2</v>
      </c>
      <c r="M14" s="105">
        <f t="shared" si="1"/>
        <v>9046105.3200000003</v>
      </c>
    </row>
    <row r="15" spans="1:30" ht="21" x14ac:dyDescent="0.35">
      <c r="A15" s="42" t="s">
        <v>52</v>
      </c>
      <c r="B15" s="227">
        <v>1169</v>
      </c>
      <c r="C15" s="81">
        <f>B15/'Asset Summary'!B15</f>
        <v>7.5239750273540587E-2</v>
      </c>
      <c r="D15" s="224">
        <v>312392286.79600006</v>
      </c>
      <c r="E15" s="212">
        <v>93</v>
      </c>
      <c r="F15" s="115">
        <f>E15/'Asset Summary'!E15</f>
        <v>7.85472972972973E-2</v>
      </c>
      <c r="G15" s="224">
        <v>135855382.602</v>
      </c>
      <c r="H15" s="219">
        <v>44</v>
      </c>
      <c r="I15" s="81">
        <f>H15/'Asset Summary'!H15</f>
        <v>0.1317365269461078</v>
      </c>
      <c r="J15" s="224">
        <v>124500936.28</v>
      </c>
      <c r="K15" s="223">
        <f t="shared" si="0"/>
        <v>1306</v>
      </c>
      <c r="L15" s="128">
        <f>K15/'Asset Summary'!K15</f>
        <v>7.6575784227499263E-2</v>
      </c>
      <c r="M15" s="105">
        <f t="shared" si="1"/>
        <v>572748605.67800009</v>
      </c>
      <c r="Q15" s="12"/>
    </row>
    <row r="16" spans="1:30" ht="21.75" thickBot="1" x14ac:dyDescent="0.4">
      <c r="A16" s="43" t="s">
        <v>15</v>
      </c>
      <c r="B16" s="185">
        <f>SUM(B8:B15)</f>
        <v>12860</v>
      </c>
      <c r="C16" s="82">
        <f>B16/'Asset Summary'!B16</f>
        <v>0.11802712971970851</v>
      </c>
      <c r="D16" s="79">
        <f>SUM(D8:D15)</f>
        <v>2438015058.7520003</v>
      </c>
      <c r="E16" s="186">
        <f t="shared" ref="E16:J16" si="2">SUM(E8:E15)</f>
        <v>1933</v>
      </c>
      <c r="F16" s="116">
        <f>E16/'Asset Summary'!E16</f>
        <v>0.15126379215901087</v>
      </c>
      <c r="G16" s="121">
        <f t="shared" si="2"/>
        <v>1011885566.7435001</v>
      </c>
      <c r="H16" s="186">
        <f t="shared" si="2"/>
        <v>287</v>
      </c>
      <c r="I16" s="116">
        <f>H16/'Asset Summary'!H16</f>
        <v>0.14665304036791008</v>
      </c>
      <c r="J16" s="121">
        <f t="shared" si="2"/>
        <v>426635289.36070001</v>
      </c>
      <c r="K16" s="187">
        <f>SUM(K8:K15)</f>
        <v>15080</v>
      </c>
      <c r="L16" s="129">
        <f>K16/'Asset Summary'!K16</f>
        <v>0.1219137549113134</v>
      </c>
      <c r="M16" s="131">
        <f>SUM(M8:M15)</f>
        <v>3876535914.8562007</v>
      </c>
      <c r="O16" s="12"/>
      <c r="R16" s="13"/>
    </row>
    <row r="17" spans="1:31" ht="21" x14ac:dyDescent="0.35">
      <c r="A17" s="7"/>
      <c r="B17" s="9"/>
      <c r="C17" s="14"/>
      <c r="D17" s="9"/>
      <c r="E17" s="8"/>
      <c r="F17" s="15"/>
      <c r="G17" s="8"/>
      <c r="H17" s="8"/>
      <c r="I17" s="15"/>
      <c r="J17" s="8"/>
      <c r="K17" s="8"/>
      <c r="L17" s="8"/>
      <c r="M17" s="8"/>
      <c r="N17" s="16"/>
      <c r="O17" s="17"/>
      <c r="P17" s="18"/>
    </row>
    <row r="18" spans="1:31" ht="21" x14ac:dyDescent="0.35">
      <c r="A18" s="24"/>
      <c r="B18" s="9"/>
      <c r="C18" s="14"/>
      <c r="D18" s="9"/>
      <c r="E18" s="8"/>
      <c r="F18" s="15"/>
      <c r="G18" s="8"/>
      <c r="H18" s="8"/>
      <c r="I18" s="15"/>
      <c r="J18" s="8"/>
      <c r="K18" s="16"/>
      <c r="L18" s="17"/>
      <c r="M18" s="18"/>
      <c r="N18" s="21"/>
      <c r="O18" s="21"/>
      <c r="P18" s="25"/>
      <c r="Q18" s="12"/>
      <c r="R18" s="21"/>
      <c r="S18" s="21"/>
      <c r="T18" s="22"/>
      <c r="U18" s="22"/>
      <c r="V18" s="22"/>
      <c r="W18" s="22"/>
      <c r="X18" s="23"/>
      <c r="Y18" s="23"/>
    </row>
    <row r="19" spans="1:31" ht="27" thickBot="1" x14ac:dyDescent="0.45">
      <c r="A19" s="60" t="s">
        <v>16</v>
      </c>
      <c r="Q19" s="12"/>
    </row>
    <row r="20" spans="1:31" x14ac:dyDescent="0.25">
      <c r="A20" s="62"/>
      <c r="B20" s="173" t="s">
        <v>1</v>
      </c>
      <c r="C20" s="174"/>
      <c r="D20" s="174"/>
      <c r="E20" s="174"/>
      <c r="F20" s="173"/>
      <c r="G20" s="173"/>
      <c r="H20" s="63" t="s">
        <v>2</v>
      </c>
      <c r="I20" s="63"/>
      <c r="J20" s="63"/>
      <c r="K20" s="63"/>
      <c r="L20" s="63"/>
      <c r="M20" s="91"/>
      <c r="N20" s="64" t="s">
        <v>3</v>
      </c>
      <c r="O20" s="64"/>
      <c r="P20" s="64"/>
      <c r="Q20" s="64"/>
      <c r="R20" s="64"/>
      <c r="S20" s="64"/>
      <c r="T20" s="97" t="s">
        <v>17</v>
      </c>
      <c r="U20" s="97"/>
      <c r="V20" s="97"/>
      <c r="W20" s="97"/>
      <c r="X20" s="101"/>
      <c r="Y20" s="102"/>
    </row>
    <row r="21" spans="1:31" x14ac:dyDescent="0.25">
      <c r="A21" s="65"/>
      <c r="B21" s="163" t="s">
        <v>5</v>
      </c>
      <c r="C21" s="162" t="s">
        <v>5</v>
      </c>
      <c r="D21" s="162" t="s">
        <v>5</v>
      </c>
      <c r="E21" s="162" t="s">
        <v>5</v>
      </c>
      <c r="F21" s="163" t="s">
        <v>5</v>
      </c>
      <c r="G21" s="163" t="s">
        <v>5</v>
      </c>
      <c r="H21" s="52" t="s">
        <v>2</v>
      </c>
      <c r="I21" s="52" t="s">
        <v>2</v>
      </c>
      <c r="J21" s="52" t="s">
        <v>2</v>
      </c>
      <c r="K21" s="52" t="s">
        <v>2</v>
      </c>
      <c r="L21" s="52" t="s">
        <v>2</v>
      </c>
      <c r="M21" s="92" t="s">
        <v>2</v>
      </c>
      <c r="N21" s="94" t="s">
        <v>6</v>
      </c>
      <c r="O21" s="94" t="s">
        <v>6</v>
      </c>
      <c r="P21" s="94" t="s">
        <v>6</v>
      </c>
      <c r="Q21" s="94" t="s">
        <v>6</v>
      </c>
      <c r="R21" s="94" t="s">
        <v>6</v>
      </c>
      <c r="S21" s="94" t="s">
        <v>6</v>
      </c>
      <c r="T21" s="98"/>
      <c r="U21" s="99"/>
      <c r="V21" s="99"/>
      <c r="W21" s="100" t="s">
        <v>7</v>
      </c>
      <c r="X21" s="98"/>
      <c r="Y21" s="103" t="s">
        <v>7</v>
      </c>
    </row>
    <row r="22" spans="1:31" x14ac:dyDescent="0.25">
      <c r="A22" s="65"/>
      <c r="B22" s="163" t="s">
        <v>9</v>
      </c>
      <c r="C22" s="162" t="s">
        <v>10</v>
      </c>
      <c r="D22" s="162" t="s">
        <v>18</v>
      </c>
      <c r="E22" s="162" t="s">
        <v>18</v>
      </c>
      <c r="F22" s="163" t="s">
        <v>57</v>
      </c>
      <c r="G22" s="163" t="s">
        <v>11</v>
      </c>
      <c r="H22" s="52" t="s">
        <v>9</v>
      </c>
      <c r="I22" s="52" t="s">
        <v>10</v>
      </c>
      <c r="J22" s="52" t="s">
        <v>18</v>
      </c>
      <c r="K22" s="52" t="s">
        <v>18</v>
      </c>
      <c r="L22" s="52" t="s">
        <v>19</v>
      </c>
      <c r="M22" s="92" t="s">
        <v>11</v>
      </c>
      <c r="N22" s="94" t="s">
        <v>9</v>
      </c>
      <c r="O22" s="94" t="s">
        <v>10</v>
      </c>
      <c r="P22" s="94" t="s">
        <v>18</v>
      </c>
      <c r="Q22" s="94" t="s">
        <v>18</v>
      </c>
      <c r="R22" s="94" t="s">
        <v>19</v>
      </c>
      <c r="S22" s="94" t="s">
        <v>11</v>
      </c>
      <c r="T22" s="99" t="s">
        <v>9</v>
      </c>
      <c r="U22" s="99" t="s">
        <v>10</v>
      </c>
      <c r="V22" s="99" t="s">
        <v>18</v>
      </c>
      <c r="W22" s="99" t="s">
        <v>18</v>
      </c>
      <c r="X22" s="99" t="s">
        <v>19</v>
      </c>
      <c r="Y22" s="104" t="s">
        <v>11</v>
      </c>
    </row>
    <row r="23" spans="1:31" ht="15.75" x14ac:dyDescent="0.25">
      <c r="A23" s="66" t="s">
        <v>53</v>
      </c>
      <c r="B23" s="163"/>
      <c r="C23" s="162" t="s">
        <v>13</v>
      </c>
      <c r="D23" s="162" t="s">
        <v>20</v>
      </c>
      <c r="E23" s="162" t="s">
        <v>21</v>
      </c>
      <c r="F23" s="163" t="s">
        <v>13</v>
      </c>
      <c r="G23" s="163" t="s">
        <v>14</v>
      </c>
      <c r="H23" s="52"/>
      <c r="I23" s="89" t="s">
        <v>13</v>
      </c>
      <c r="J23" s="89" t="s">
        <v>20</v>
      </c>
      <c r="K23" s="89" t="s">
        <v>21</v>
      </c>
      <c r="L23" s="89" t="s">
        <v>13</v>
      </c>
      <c r="M23" s="93" t="s">
        <v>14</v>
      </c>
      <c r="N23" s="94"/>
      <c r="O23" s="94" t="s">
        <v>13</v>
      </c>
      <c r="P23" s="94" t="s">
        <v>20</v>
      </c>
      <c r="Q23" s="94" t="s">
        <v>21</v>
      </c>
      <c r="R23" s="94" t="s">
        <v>13</v>
      </c>
      <c r="S23" s="94" t="s">
        <v>14</v>
      </c>
      <c r="T23" s="99"/>
      <c r="U23" s="99" t="s">
        <v>13</v>
      </c>
      <c r="V23" s="99" t="s">
        <v>20</v>
      </c>
      <c r="W23" s="99" t="s">
        <v>21</v>
      </c>
      <c r="X23" s="99" t="s">
        <v>13</v>
      </c>
      <c r="Y23" s="104" t="s">
        <v>14</v>
      </c>
    </row>
    <row r="24" spans="1:31" ht="21" x14ac:dyDescent="0.35">
      <c r="A24" s="41" t="s">
        <v>45</v>
      </c>
      <c r="B24" s="212">
        <v>4447</v>
      </c>
      <c r="C24" s="81">
        <f>B24/'Asset Summary'!B24</f>
        <v>0.29198949441891003</v>
      </c>
      <c r="D24" s="225">
        <v>216577730.25820014</v>
      </c>
      <c r="E24" s="179">
        <f>D24*0.0000229568418910972</f>
        <v>4971.9407106701983</v>
      </c>
      <c r="F24" s="81">
        <f>D24/'Asset Summary'!D24</f>
        <v>0.2439586507692651</v>
      </c>
      <c r="G24" s="226">
        <v>212121968.42735305</v>
      </c>
      <c r="H24" s="225">
        <v>2874</v>
      </c>
      <c r="I24" s="81">
        <f>H24/'Asset Summary'!H24</f>
        <v>0.83741258741258739</v>
      </c>
      <c r="J24" s="225">
        <v>832012317.91164672</v>
      </c>
      <c r="K24" s="179">
        <f>J24*0.0000229568418910972</f>
        <v>19100.375233742972</v>
      </c>
      <c r="L24" s="81">
        <f>J24/'Asset Summary'!J24</f>
        <v>0.27599362254669535</v>
      </c>
      <c r="M24" s="226">
        <v>203902553.80276754</v>
      </c>
      <c r="N24" s="212">
        <v>440</v>
      </c>
      <c r="O24" s="81">
        <f>N24/'Asset Summary'!N24</f>
        <v>0.73701842546063656</v>
      </c>
      <c r="P24" s="225">
        <v>256831936.46023571</v>
      </c>
      <c r="Q24" s="179">
        <f t="shared" ref="Q24:Q31" si="3">P24*0.0000229568418910972</f>
        <v>5896.0501579019538</v>
      </c>
      <c r="R24" s="81">
        <f>P24/'Asset Summary'!P24</f>
        <v>0.27676581179789933</v>
      </c>
      <c r="S24" s="221">
        <v>32220366.554491322</v>
      </c>
      <c r="T24" s="179">
        <f t="shared" ref="T24:T31" si="4">B24+H24+N24</f>
        <v>7761</v>
      </c>
      <c r="U24" s="81">
        <f>T24/'Asset Summary'!T24</f>
        <v>0.40298042473648682</v>
      </c>
      <c r="V24" s="179">
        <f t="shared" ref="V24:V31" si="5">D24+J24+P24</f>
        <v>1305421984.6300826</v>
      </c>
      <c r="W24" s="179">
        <f>V24*0.0000229568418910972</f>
        <v>29968.366102315125</v>
      </c>
      <c r="X24" s="81">
        <f>V24/'Asset Summary'!V24</f>
        <v>0.27025429863971112</v>
      </c>
      <c r="Y24" s="105">
        <f>G24+M24+S24</f>
        <v>448244888.78461194</v>
      </c>
    </row>
    <row r="25" spans="1:31" ht="21" x14ac:dyDescent="0.35">
      <c r="A25" s="42" t="s">
        <v>46</v>
      </c>
      <c r="B25" s="212">
        <v>12202</v>
      </c>
      <c r="C25" s="81">
        <f>B25/'Asset Summary'!B25</f>
        <v>0.59510339445961769</v>
      </c>
      <c r="D25" s="225">
        <v>104970592.60120776</v>
      </c>
      <c r="E25" s="179">
        <f t="shared" ref="E25:E31" si="6">D25*0.0000229568418910972</f>
        <v>2409.7932975607041</v>
      </c>
      <c r="F25" s="81">
        <f>D25/'Asset Summary'!D25</f>
        <v>0.42014628535999399</v>
      </c>
      <c r="G25" s="226">
        <v>751487501.78078818</v>
      </c>
      <c r="H25" s="225">
        <v>218</v>
      </c>
      <c r="I25" s="81">
        <f>H25/'Asset Summary'!H25</f>
        <v>0.21865596790371114</v>
      </c>
      <c r="J25" s="225">
        <v>8257026.7001370965</v>
      </c>
      <c r="K25" s="179">
        <f t="shared" ref="K25:K31" si="7">J25*0.0000229568418910972</f>
        <v>189.55525644561536</v>
      </c>
      <c r="L25" s="81">
        <f>J25/'Asset Summary'!J25</f>
        <v>0.2270433739647495</v>
      </c>
      <c r="M25" s="226">
        <v>36533197.840903729</v>
      </c>
      <c r="N25" s="212">
        <v>314</v>
      </c>
      <c r="O25" s="81">
        <f>N25/'Asset Summary'!N25</f>
        <v>0.55281690140845074</v>
      </c>
      <c r="P25" s="225">
        <v>57042425.673882112</v>
      </c>
      <c r="Q25" s="179">
        <f t="shared" si="3"/>
        <v>1309.5139472799754</v>
      </c>
      <c r="R25" s="81">
        <f>P25/'Asset Summary'!P25</f>
        <v>0.1971785271305786</v>
      </c>
      <c r="S25" s="221">
        <v>64564420.874837026</v>
      </c>
      <c r="T25" s="179">
        <f>B25+H25+N25</f>
        <v>12734</v>
      </c>
      <c r="U25" s="81">
        <f>T25/'Asset Summary'!T25</f>
        <v>0.57700847342426032</v>
      </c>
      <c r="V25" s="179">
        <f t="shared" si="5"/>
        <v>170270044.97522697</v>
      </c>
      <c r="W25" s="179">
        <f t="shared" ref="W25:W31" si="8">V25*0.0000229568418910972</f>
        <v>3908.8625012862944</v>
      </c>
      <c r="X25" s="81">
        <f>V25/'Asset Summary'!V25</f>
        <v>0.29586255182931365</v>
      </c>
      <c r="Y25" s="105">
        <f t="shared" ref="Y25:Y31" si="9">G25+M25+S25</f>
        <v>852585120.49652898</v>
      </c>
    </row>
    <row r="26" spans="1:31" ht="21" x14ac:dyDescent="0.35">
      <c r="A26" s="42" t="s">
        <v>47</v>
      </c>
      <c r="B26" s="212">
        <v>93</v>
      </c>
      <c r="C26" s="81">
        <f>B26/'Asset Summary'!B26</f>
        <v>0.12416555407209613</v>
      </c>
      <c r="D26" s="225">
        <v>912192.47152031446</v>
      </c>
      <c r="E26" s="179">
        <f t="shared" si="6"/>
        <v>20.941058342941044</v>
      </c>
      <c r="F26" s="81">
        <f>D26/'Asset Summary'!D26</f>
        <v>6.8076690554741068E-2</v>
      </c>
      <c r="G26" s="226">
        <v>2211726.7667796006</v>
      </c>
      <c r="H26" s="225">
        <v>82</v>
      </c>
      <c r="I26" s="81">
        <f>H26/'Asset Summary'!H26</f>
        <v>0.48809523809523808</v>
      </c>
      <c r="J26" s="225">
        <v>4611309.1847852785</v>
      </c>
      <c r="K26" s="179">
        <f t="shared" si="7"/>
        <v>105.86109586607996</v>
      </c>
      <c r="L26" s="81">
        <f>J26/'Asset Summary'!J26</f>
        <v>0.11513101690956498</v>
      </c>
      <c r="M26" s="226">
        <v>7805425.7346547954</v>
      </c>
      <c r="N26" s="212">
        <v>21</v>
      </c>
      <c r="O26" s="81">
        <f>N26/'Asset Summary'!N26</f>
        <v>0.72413793103448276</v>
      </c>
      <c r="P26" s="225">
        <v>804338.93109293596</v>
      </c>
      <c r="Q26" s="179">
        <f t="shared" si="3"/>
        <v>18.465081667954657</v>
      </c>
      <c r="R26" s="81">
        <f>P26/'Asset Summary'!P26</f>
        <v>9.4675749473245363E-2</v>
      </c>
      <c r="S26" s="221">
        <v>1897692.2633058783</v>
      </c>
      <c r="T26" s="179">
        <f t="shared" si="4"/>
        <v>196</v>
      </c>
      <c r="U26" s="81">
        <f>T26/'Asset Summary'!T26</f>
        <v>0.20718816067653276</v>
      </c>
      <c r="V26" s="179">
        <f t="shared" si="5"/>
        <v>6327840.5873985281</v>
      </c>
      <c r="W26" s="179">
        <f t="shared" si="8"/>
        <v>145.26723587697563</v>
      </c>
      <c r="X26" s="81">
        <f>V26/'Asset Summary'!V26</f>
        <v>0.10214775620647859</v>
      </c>
      <c r="Y26" s="105">
        <f t="shared" si="9"/>
        <v>11914844.764740275</v>
      </c>
    </row>
    <row r="27" spans="1:31" ht="21" x14ac:dyDescent="0.35">
      <c r="A27" s="42" t="s">
        <v>48</v>
      </c>
      <c r="B27" s="212">
        <v>2111</v>
      </c>
      <c r="C27" s="81">
        <f>B27/'Asset Summary'!B27</f>
        <v>0.31773028296207106</v>
      </c>
      <c r="D27" s="225">
        <v>15308521.717162872</v>
      </c>
      <c r="E27" s="179">
        <f t="shared" si="6"/>
        <v>351.43531264733582</v>
      </c>
      <c r="F27" s="81">
        <f>D27/'Asset Summary'!D27</f>
        <v>0.2002589917499101</v>
      </c>
      <c r="G27" s="226">
        <v>72313462.16219905</v>
      </c>
      <c r="H27" s="225">
        <v>52</v>
      </c>
      <c r="I27" s="81">
        <f>H27/'Asset Summary'!H27</f>
        <v>0.28260869565217389</v>
      </c>
      <c r="J27" s="225">
        <v>6138179.9541627066</v>
      </c>
      <c r="K27" s="179">
        <f>J27*0.0000229568418910972</f>
        <v>140.91322670681552</v>
      </c>
      <c r="L27" s="81">
        <f>J27/'Asset Summary'!J27</f>
        <v>0.17275040791746724</v>
      </c>
      <c r="M27" s="226">
        <v>6490971.6812922601</v>
      </c>
      <c r="N27" s="212">
        <v>57</v>
      </c>
      <c r="O27" s="81">
        <f>N27/'Asset Summary'!N27</f>
        <v>0.4453125</v>
      </c>
      <c r="P27" s="225">
        <v>2103899.4511636621</v>
      </c>
      <c r="Q27" s="179">
        <f t="shared" si="3"/>
        <v>48.298887055130365</v>
      </c>
      <c r="R27" s="81">
        <f>P27/'Asset Summary'!P27</f>
        <v>0.14613715139261224</v>
      </c>
      <c r="S27" s="221">
        <v>1564674.3393562916</v>
      </c>
      <c r="T27" s="179">
        <f t="shared" si="4"/>
        <v>2220</v>
      </c>
      <c r="U27" s="81">
        <f>T27/'Asset Summary'!T27</f>
        <v>0.31914893617021278</v>
      </c>
      <c r="V27" s="179">
        <f t="shared" si="5"/>
        <v>23550601.12248924</v>
      </c>
      <c r="W27" s="179">
        <f t="shared" si="8"/>
        <v>540.64742640928171</v>
      </c>
      <c r="X27" s="81">
        <f>V27/'Asset Summary'!V27</f>
        <v>0.18635868691993318</v>
      </c>
      <c r="Y27" s="105">
        <f t="shared" si="9"/>
        <v>80369108.182847604</v>
      </c>
    </row>
    <row r="28" spans="1:31" ht="21" x14ac:dyDescent="0.35">
      <c r="A28" s="42" t="s">
        <v>49</v>
      </c>
      <c r="B28" s="212">
        <v>1226</v>
      </c>
      <c r="C28" s="81">
        <f>B28/'Asset Summary'!B28</f>
        <v>0.10836132225561251</v>
      </c>
      <c r="D28" s="225">
        <v>3817443.956897629</v>
      </c>
      <c r="E28" s="179">
        <f t="shared" si="6"/>
        <v>87.636457346623345</v>
      </c>
      <c r="F28" s="81">
        <f>D28/'Asset Summary'!D28</f>
        <v>3.1084857843391989E-2</v>
      </c>
      <c r="G28" s="226">
        <v>21344850.45009736</v>
      </c>
      <c r="H28" s="225">
        <v>402</v>
      </c>
      <c r="I28" s="81">
        <f>H28/'Asset Summary'!H28</f>
        <v>0.38542665388302971</v>
      </c>
      <c r="J28" s="225">
        <v>6366585.1334766569</v>
      </c>
      <c r="K28" s="179">
        <f t="shared" si="7"/>
        <v>146.15668829543358</v>
      </c>
      <c r="L28" s="81">
        <f>J28/'Asset Summary'!J28</f>
        <v>6.1313167056918298E-2</v>
      </c>
      <c r="M28" s="226">
        <v>23659095.213199772</v>
      </c>
      <c r="N28" s="212">
        <v>208</v>
      </c>
      <c r="O28" s="81">
        <f>N28/'Asset Summary'!N28</f>
        <v>0.52130325814536338</v>
      </c>
      <c r="P28" s="225">
        <v>6618818.4211956374</v>
      </c>
      <c r="Q28" s="179">
        <f t="shared" si="3"/>
        <v>151.94716800126983</v>
      </c>
      <c r="R28" s="81">
        <f>P28/'Asset Summary'!P28</f>
        <v>9.1825455906031458E-2</v>
      </c>
      <c r="S28" s="221">
        <v>7609739.3840222061</v>
      </c>
      <c r="T28" s="179">
        <f t="shared" si="4"/>
        <v>1836</v>
      </c>
      <c r="U28" s="81">
        <f>T28/'Asset Summary'!T28</f>
        <v>0.14393226716839136</v>
      </c>
      <c r="V28" s="179">
        <f t="shared" si="5"/>
        <v>16802847.511569925</v>
      </c>
      <c r="W28" s="179">
        <f t="shared" si="8"/>
        <v>385.74031364332677</v>
      </c>
      <c r="X28" s="81">
        <f>V28/'Asset Summary'!V28</f>
        <v>5.6248589843168058E-2</v>
      </c>
      <c r="Y28" s="105">
        <f t="shared" si="9"/>
        <v>52613685.047319338</v>
      </c>
    </row>
    <row r="29" spans="1:31" ht="21" x14ac:dyDescent="0.35">
      <c r="A29" s="42" t="s">
        <v>50</v>
      </c>
      <c r="B29" s="212">
        <v>1065</v>
      </c>
      <c r="C29" s="81">
        <f>B29/'Asset Summary'!B29</f>
        <v>0.1048951048951049</v>
      </c>
      <c r="D29" s="225">
        <v>6112800.8064006697</v>
      </c>
      <c r="E29" s="179">
        <f t="shared" si="6"/>
        <v>140.33060162431164</v>
      </c>
      <c r="F29" s="81">
        <f>D29/'Asset Summary'!D29</f>
        <v>5.7550600196227181E-2</v>
      </c>
      <c r="G29" s="226">
        <v>40888943.000196733</v>
      </c>
      <c r="H29" s="225">
        <v>286</v>
      </c>
      <c r="I29" s="81">
        <f>H29/'Asset Summary'!H29</f>
        <v>0.27473583093179638</v>
      </c>
      <c r="J29" s="225">
        <v>6786434.6951917233</v>
      </c>
      <c r="K29" s="179">
        <f t="shared" si="7"/>
        <v>155.79510830177281</v>
      </c>
      <c r="L29" s="81">
        <f>J29/'Asset Summary'!J29</f>
        <v>8.2566732620979161E-2</v>
      </c>
      <c r="M29" s="226">
        <v>30752267.991031233</v>
      </c>
      <c r="N29" s="212">
        <v>152</v>
      </c>
      <c r="O29" s="81">
        <f>N29/'Asset Summary'!N29</f>
        <v>0.40533333333333332</v>
      </c>
      <c r="P29" s="225">
        <v>7959242.8116205158</v>
      </c>
      <c r="Q29" s="179">
        <f t="shared" si="3"/>
        <v>182.71907879922412</v>
      </c>
      <c r="R29" s="81">
        <f>P29/'Asset Summary'!P29</f>
        <v>0.19753379122353748</v>
      </c>
      <c r="S29" s="221">
        <v>12488283.055899434</v>
      </c>
      <c r="T29" s="179">
        <f t="shared" si="4"/>
        <v>1503</v>
      </c>
      <c r="U29" s="81">
        <f>T29/'Asset Summary'!T29</f>
        <v>0.12991615524245828</v>
      </c>
      <c r="V29" s="179">
        <f t="shared" si="5"/>
        <v>20858478.313212909</v>
      </c>
      <c r="W29" s="179">
        <f t="shared" si="8"/>
        <v>478.84478872530855</v>
      </c>
      <c r="X29" s="81">
        <f>V29/'Asset Summary'!V29</f>
        <v>9.1203539779628903E-2</v>
      </c>
      <c r="Y29" s="105">
        <f t="shared" si="9"/>
        <v>84129494.047127396</v>
      </c>
    </row>
    <row r="30" spans="1:31" ht="21" x14ac:dyDescent="0.35">
      <c r="A30" s="42" t="s">
        <v>51</v>
      </c>
      <c r="B30" s="212">
        <v>75</v>
      </c>
      <c r="C30" s="81">
        <f>B30/'Asset Summary'!B30</f>
        <v>0.19633507853403143</v>
      </c>
      <c r="D30" s="225">
        <v>325173.31193905545</v>
      </c>
      <c r="E30" s="179">
        <f t="shared" si="6"/>
        <v>7.4649523093893251</v>
      </c>
      <c r="F30" s="81">
        <f>D30/'Asset Summary'!D30</f>
        <v>7.0903139676912363E-2</v>
      </c>
      <c r="G30" s="226">
        <v>2267054.6673636371</v>
      </c>
      <c r="H30" s="225">
        <v>39</v>
      </c>
      <c r="I30" s="81">
        <f>H30/'Asset Summary'!H30</f>
        <v>0.45882352941176469</v>
      </c>
      <c r="J30" s="225">
        <v>941768.69055957766</v>
      </c>
      <c r="K30" s="179">
        <f t="shared" si="7"/>
        <v>21.620034927161868</v>
      </c>
      <c r="L30" s="81">
        <f>J30/'Asset Summary'!J30</f>
        <v>6.6279726341413644E-2</v>
      </c>
      <c r="M30" s="226">
        <v>3637665.5268214117</v>
      </c>
      <c r="N30" s="212">
        <v>10</v>
      </c>
      <c r="O30" s="81">
        <f>N30/'Asset Summary'!N30</f>
        <v>0.47619047619047616</v>
      </c>
      <c r="P30" s="225">
        <v>226523.27027734136</v>
      </c>
      <c r="Q30" s="179">
        <f t="shared" si="3"/>
        <v>5.2002589004112032</v>
      </c>
      <c r="R30" s="81">
        <f>P30/'Asset Summary'!P30</f>
        <v>5.4667068273399434E-2</v>
      </c>
      <c r="S30" s="221">
        <v>344930.4618443636</v>
      </c>
      <c r="T30" s="179">
        <f t="shared" si="4"/>
        <v>124</v>
      </c>
      <c r="U30" s="81">
        <f>T30/'Asset Summary'!T30</f>
        <v>0.25409836065573771</v>
      </c>
      <c r="V30" s="179">
        <f t="shared" si="5"/>
        <v>1493465.2727759746</v>
      </c>
      <c r="W30" s="179">
        <f t="shared" si="8"/>
        <v>34.2852461369624</v>
      </c>
      <c r="X30" s="81">
        <f>V30/'Asset Summary'!V30</f>
        <v>6.5106367379912031E-2</v>
      </c>
      <c r="Y30" s="105">
        <f t="shared" si="9"/>
        <v>6249650.6560294116</v>
      </c>
    </row>
    <row r="31" spans="1:31" ht="21" x14ac:dyDescent="0.35">
      <c r="A31" s="42" t="s">
        <v>52</v>
      </c>
      <c r="B31" s="212">
        <v>1945</v>
      </c>
      <c r="C31" s="87">
        <f>B31/'Asset Summary'!B31</f>
        <v>0.16512437388572884</v>
      </c>
      <c r="D31" s="227">
        <v>11517362.566240503</v>
      </c>
      <c r="E31" s="179">
        <f t="shared" si="6"/>
        <v>264.4022714356247</v>
      </c>
      <c r="F31" s="81">
        <f>D31/'Asset Summary'!D31</f>
        <v>7.6113037530488925E-2</v>
      </c>
      <c r="G31" s="247">
        <v>84055596.780569598</v>
      </c>
      <c r="H31" s="227">
        <v>225</v>
      </c>
      <c r="I31" s="81">
        <f>H31/'Asset Summary'!H31</f>
        <v>0.24834437086092714</v>
      </c>
      <c r="J31" s="227">
        <v>4530567.6896815877</v>
      </c>
      <c r="K31" s="179">
        <f t="shared" si="7"/>
        <v>104.00752612893373</v>
      </c>
      <c r="L31" s="81">
        <f>J31/'Asset Summary'!J31</f>
        <v>6.9422479589615019E-2</v>
      </c>
      <c r="M31" s="247">
        <v>59100703.925964072</v>
      </c>
      <c r="N31" s="212">
        <v>208</v>
      </c>
      <c r="O31" s="81">
        <f>N31/'Asset Summary'!N31</f>
        <v>0.43333333333333335</v>
      </c>
      <c r="P31" s="227">
        <v>13772732.24218704</v>
      </c>
      <c r="Q31" s="179">
        <f t="shared" si="3"/>
        <v>316.17843649230451</v>
      </c>
      <c r="R31" s="81">
        <f>P31/'Asset Summary'!P31</f>
        <v>0.19803161740010103</v>
      </c>
      <c r="S31" s="224">
        <v>60881164.329707205</v>
      </c>
      <c r="T31" s="179">
        <f t="shared" si="4"/>
        <v>2378</v>
      </c>
      <c r="U31" s="81">
        <f>T31/'Asset Summary'!T31</f>
        <v>0.18063045955184201</v>
      </c>
      <c r="V31" s="179">
        <f t="shared" si="5"/>
        <v>29820662.498109132</v>
      </c>
      <c r="W31" s="179">
        <f t="shared" si="8"/>
        <v>684.58823405686303</v>
      </c>
      <c r="X31" s="81">
        <f>V31/'Asset Summary'!V31</f>
        <v>0.10422135289422282</v>
      </c>
      <c r="Y31" s="106">
        <f t="shared" si="9"/>
        <v>204037465.03624088</v>
      </c>
      <c r="AE31" s="12"/>
    </row>
    <row r="32" spans="1:31" ht="21.75" thickBot="1" x14ac:dyDescent="0.4">
      <c r="A32" s="43" t="s">
        <v>15</v>
      </c>
      <c r="B32" s="185">
        <f>SUM(B24:B31)</f>
        <v>23164</v>
      </c>
      <c r="C32" s="88">
        <f>B32/'Asset Summary'!B32</f>
        <v>0.30179141424011463</v>
      </c>
      <c r="D32" s="188">
        <f t="shared" ref="D32:T32" si="10">SUM(D24:D31)</f>
        <v>359541817.68956888</v>
      </c>
      <c r="E32" s="185">
        <f t="shared" si="10"/>
        <v>8253.9446619371283</v>
      </c>
      <c r="F32" s="144">
        <f>E32/'Asset Summary'!E32</f>
        <v>0.22298843090310036</v>
      </c>
      <c r="G32" s="79">
        <f t="shared" si="10"/>
        <v>1186691104.035347</v>
      </c>
      <c r="H32" s="189">
        <f t="shared" si="10"/>
        <v>4178</v>
      </c>
      <c r="I32" s="82">
        <f>H32/'Asset Summary'!H32</f>
        <v>0.53182281059063141</v>
      </c>
      <c r="J32" s="185">
        <f t="shared" si="10"/>
        <v>869644189.95964134</v>
      </c>
      <c r="K32" s="185">
        <f t="shared" si="10"/>
        <v>19964.284170414783</v>
      </c>
      <c r="L32" s="82">
        <f>J32/'Asset Summary'!J32</f>
        <v>0.25637643629824336</v>
      </c>
      <c r="M32" s="79">
        <f>SUM(M24:M31)</f>
        <v>371881881.71663481</v>
      </c>
      <c r="N32" s="185">
        <f t="shared" si="10"/>
        <v>1410</v>
      </c>
      <c r="O32" s="82">
        <f>N32/'Asset Summary'!N32</f>
        <v>0.5429341547939931</v>
      </c>
      <c r="P32" s="185">
        <f t="shared" si="10"/>
        <v>345359917.26165491</v>
      </c>
      <c r="Q32" s="185">
        <f t="shared" si="10"/>
        <v>7928.373016098225</v>
      </c>
      <c r="R32" s="82">
        <f>P32/'Asset Summary'!P32</f>
        <v>0.2421493744211512</v>
      </c>
      <c r="S32" s="95">
        <f t="shared" si="10"/>
        <v>181571271.26346374</v>
      </c>
      <c r="T32" s="185">
        <f t="shared" si="10"/>
        <v>28752</v>
      </c>
      <c r="U32" s="82">
        <f>T32/'Asset Summary'!T32</f>
        <v>0.3296945234382167</v>
      </c>
      <c r="V32" s="185">
        <f>SUM(V24:V31)</f>
        <v>1574545924.9108651</v>
      </c>
      <c r="W32" s="185">
        <f>SUM(W24:W31)</f>
        <v>36146.60184845014</v>
      </c>
      <c r="X32" s="82">
        <f>V32/'Asset Summary'!V32</f>
        <v>0.24484961523257098</v>
      </c>
      <c r="Y32" s="107">
        <f>SUM(Y24:Y31)</f>
        <v>1740144257.0154457</v>
      </c>
      <c r="Z32" s="12"/>
    </row>
    <row r="33" spans="1:33" ht="21" x14ac:dyDescent="0.35">
      <c r="A33" s="7"/>
      <c r="B33" s="9"/>
      <c r="C33" s="14"/>
      <c r="F33" s="9"/>
      <c r="G33" s="12"/>
      <c r="H33" s="9"/>
      <c r="J33" s="9"/>
      <c r="K33" s="14"/>
      <c r="L33" s="9"/>
      <c r="M33" s="26"/>
      <c r="N33" s="14"/>
      <c r="O33" s="20"/>
      <c r="P33" s="9"/>
      <c r="Q33" s="14"/>
      <c r="R33" s="9"/>
      <c r="S33" s="26"/>
      <c r="T33" s="14"/>
      <c r="U33" s="9"/>
      <c r="V33" s="9"/>
      <c r="W33" s="14"/>
      <c r="Y33" s="26"/>
      <c r="Z33" s="14"/>
      <c r="AA33" s="9"/>
      <c r="AB33" s="23"/>
    </row>
    <row r="34" spans="1:33" ht="21" x14ac:dyDescent="0.35">
      <c r="A34" s="7"/>
      <c r="B34" s="9"/>
      <c r="C34" s="14"/>
      <c r="D34" s="9"/>
      <c r="E34" s="9"/>
      <c r="F34" s="14"/>
      <c r="G34" s="9"/>
      <c r="H34" s="9"/>
      <c r="I34" s="14"/>
      <c r="J34" s="9"/>
      <c r="K34" s="26"/>
      <c r="L34" s="14"/>
      <c r="M34" s="9"/>
      <c r="N34" s="9"/>
      <c r="O34" s="14"/>
      <c r="P34" s="9"/>
      <c r="Q34" s="26"/>
      <c r="R34" s="14"/>
      <c r="S34" s="9"/>
      <c r="T34" s="9"/>
      <c r="U34" s="14"/>
      <c r="V34" s="9"/>
      <c r="W34" s="26"/>
      <c r="X34" s="14"/>
      <c r="Y34" s="9"/>
    </row>
    <row r="35" spans="1:33" ht="27" thickBot="1" x14ac:dyDescent="0.45">
      <c r="A35" s="61" t="s">
        <v>22</v>
      </c>
      <c r="C35" s="27"/>
      <c r="D35" s="27"/>
      <c r="E35" s="27"/>
      <c r="F35" s="27"/>
      <c r="G35" s="27"/>
      <c r="H35" s="27"/>
      <c r="I35" s="3"/>
      <c r="J35" s="3"/>
      <c r="K35" s="3"/>
      <c r="L35" s="3"/>
      <c r="AD35" s="19"/>
      <c r="AG35" s="12"/>
    </row>
    <row r="36" spans="1:33" x14ac:dyDescent="0.25">
      <c r="A36" s="67"/>
      <c r="B36" s="132" t="s">
        <v>23</v>
      </c>
      <c r="C36" s="132" t="s">
        <v>23</v>
      </c>
      <c r="D36" s="134" t="s">
        <v>23</v>
      </c>
      <c r="E36" s="134" t="s">
        <v>23</v>
      </c>
      <c r="F36" s="134" t="s">
        <v>23</v>
      </c>
      <c r="G36" s="68" t="s">
        <v>24</v>
      </c>
      <c r="H36" s="136" t="s">
        <v>24</v>
      </c>
      <c r="I36" s="138" t="s">
        <v>24</v>
      </c>
      <c r="J36" s="138" t="s">
        <v>24</v>
      </c>
      <c r="K36" s="138" t="s">
        <v>24</v>
      </c>
      <c r="L36" s="85"/>
      <c r="M36" s="85"/>
      <c r="N36" s="85"/>
      <c r="O36" s="85"/>
      <c r="P36" s="85"/>
      <c r="Q36" s="141" t="s">
        <v>56</v>
      </c>
      <c r="R36" s="140"/>
      <c r="S36" s="102"/>
      <c r="T36" s="102"/>
      <c r="U36" s="102"/>
    </row>
    <row r="37" spans="1:33" x14ac:dyDescent="0.25">
      <c r="A37" s="69"/>
      <c r="B37" s="133" t="s">
        <v>27</v>
      </c>
      <c r="C37" s="133" t="s">
        <v>27</v>
      </c>
      <c r="D37" s="135" t="s">
        <v>27</v>
      </c>
      <c r="E37" s="135" t="s">
        <v>27</v>
      </c>
      <c r="F37" s="135" t="s">
        <v>27</v>
      </c>
      <c r="G37" s="51" t="s">
        <v>28</v>
      </c>
      <c r="H37" s="137" t="s">
        <v>28</v>
      </c>
      <c r="I37" s="139" t="s">
        <v>28</v>
      </c>
      <c r="J37" s="139" t="s">
        <v>28</v>
      </c>
      <c r="K37" s="139" t="s">
        <v>28</v>
      </c>
      <c r="L37" s="86" t="s">
        <v>25</v>
      </c>
      <c r="M37" s="86" t="s">
        <v>25</v>
      </c>
      <c r="N37" s="86" t="s">
        <v>25</v>
      </c>
      <c r="O37" s="86" t="s">
        <v>25</v>
      </c>
      <c r="P37" s="86" t="s">
        <v>25</v>
      </c>
      <c r="Q37" s="100" t="s">
        <v>26</v>
      </c>
      <c r="R37" s="100" t="s">
        <v>26</v>
      </c>
      <c r="S37" s="103" t="s">
        <v>26</v>
      </c>
      <c r="T37" s="103" t="s">
        <v>26</v>
      </c>
      <c r="U37" s="103" t="s">
        <v>26</v>
      </c>
    </row>
    <row r="38" spans="1:33" x14ac:dyDescent="0.25">
      <c r="A38" s="69"/>
      <c r="B38" s="133" t="s">
        <v>29</v>
      </c>
      <c r="C38" s="133" t="s">
        <v>29</v>
      </c>
      <c r="D38" s="135" t="s">
        <v>30</v>
      </c>
      <c r="E38" s="135" t="s">
        <v>62</v>
      </c>
      <c r="F38" s="135" t="s">
        <v>62</v>
      </c>
      <c r="G38" s="51" t="s">
        <v>29</v>
      </c>
      <c r="H38" s="137" t="s">
        <v>29</v>
      </c>
      <c r="I38" s="139" t="s">
        <v>30</v>
      </c>
      <c r="J38" s="139" t="s">
        <v>62</v>
      </c>
      <c r="K38" s="139" t="s">
        <v>62</v>
      </c>
      <c r="L38" s="49" t="s">
        <v>29</v>
      </c>
      <c r="M38" s="49" t="s">
        <v>29</v>
      </c>
      <c r="N38" s="49" t="s">
        <v>30</v>
      </c>
      <c r="O38" s="49" t="s">
        <v>62</v>
      </c>
      <c r="P38" s="49" t="s">
        <v>62</v>
      </c>
      <c r="Q38" s="100" t="s">
        <v>29</v>
      </c>
      <c r="R38" s="100" t="s">
        <v>29</v>
      </c>
      <c r="S38" s="103" t="s">
        <v>29</v>
      </c>
      <c r="T38" s="103" t="s">
        <v>18</v>
      </c>
      <c r="U38" s="103" t="s">
        <v>18</v>
      </c>
    </row>
    <row r="39" spans="1:33" ht="15.75" x14ac:dyDescent="0.25">
      <c r="A39" s="70" t="s">
        <v>53</v>
      </c>
      <c r="B39" s="133" t="s">
        <v>31</v>
      </c>
      <c r="C39" s="133" t="s">
        <v>32</v>
      </c>
      <c r="D39" s="135" t="s">
        <v>59</v>
      </c>
      <c r="E39" s="135" t="s">
        <v>20</v>
      </c>
      <c r="F39" s="135" t="s">
        <v>21</v>
      </c>
      <c r="G39" s="51" t="s">
        <v>31</v>
      </c>
      <c r="H39" s="137" t="s">
        <v>32</v>
      </c>
      <c r="I39" s="139" t="s">
        <v>59</v>
      </c>
      <c r="J39" s="139" t="s">
        <v>20</v>
      </c>
      <c r="K39" s="139" t="s">
        <v>21</v>
      </c>
      <c r="L39" s="49" t="s">
        <v>31</v>
      </c>
      <c r="M39" s="49" t="s">
        <v>32</v>
      </c>
      <c r="N39" s="49" t="s">
        <v>60</v>
      </c>
      <c r="O39" s="49" t="s">
        <v>20</v>
      </c>
      <c r="P39" s="49" t="s">
        <v>21</v>
      </c>
      <c r="Q39" s="100" t="s">
        <v>31</v>
      </c>
      <c r="R39" s="100" t="s">
        <v>32</v>
      </c>
      <c r="S39" s="103" t="s">
        <v>61</v>
      </c>
      <c r="T39" s="103" t="s">
        <v>31</v>
      </c>
      <c r="U39" s="103" t="s">
        <v>21</v>
      </c>
    </row>
    <row r="40" spans="1:33" ht="21" x14ac:dyDescent="0.35">
      <c r="A40" s="41" t="s">
        <v>45</v>
      </c>
      <c r="B40" s="261">
        <v>70316.696317326394</v>
      </c>
      <c r="C40" s="235">
        <f t="shared" ref="C40:C47" si="11">B40/5280</f>
        <v>13.317556120705756</v>
      </c>
      <c r="D40" s="218">
        <f>B40/'Asset Summary'!B40</f>
        <v>0.26060106842313713</v>
      </c>
      <c r="E40" s="251">
        <v>4154772.5780499065</v>
      </c>
      <c r="F40" s="229">
        <f>E40*0.0000229568418910972</f>
        <v>95.380457167757996</v>
      </c>
      <c r="G40" s="261">
        <v>312488.06184832955</v>
      </c>
      <c r="H40" s="83">
        <f>G40/5280</f>
        <v>59.183345047032113</v>
      </c>
      <c r="I40" s="218">
        <f>G40/'Asset Summary'!G40</f>
        <v>0.40064651798184953</v>
      </c>
      <c r="J40" s="262">
        <v>11543348.13228124</v>
      </c>
      <c r="K40" s="229">
        <f>J40*0.0000229568418910972</f>
        <v>264.99881796667256</v>
      </c>
      <c r="L40" s="261">
        <v>472985.28423710982</v>
      </c>
      <c r="M40" s="235">
        <f>L40/5280</f>
        <v>89.580546257028374</v>
      </c>
      <c r="N40" s="193">
        <f>L40/'Asset Summary'!L40</f>
        <v>0.27509492959849297</v>
      </c>
      <c r="O40" s="264">
        <v>13482620.899229569</v>
      </c>
      <c r="P40" s="229">
        <f>O40*0.0000229568418910972</f>
        <v>309.51839626121597</v>
      </c>
      <c r="Q40" s="181">
        <f t="shared" ref="Q40:Q47" si="12">B40+G40+L40</f>
        <v>855790.04240276571</v>
      </c>
      <c r="R40" s="235">
        <f t="shared" ref="R40:R47" si="13">Q40/5280</f>
        <v>162.08144742476622</v>
      </c>
      <c r="S40" s="193">
        <f>Q40/'Asset Summary'!Q40</f>
        <v>0.30904569857271252</v>
      </c>
      <c r="T40" s="198">
        <f>E40+J40+O40</f>
        <v>29180741.609560713</v>
      </c>
      <c r="U40" s="237">
        <f>T40*0.0000229568418910972</f>
        <v>669.89767139564651</v>
      </c>
    </row>
    <row r="41" spans="1:33" ht="21" x14ac:dyDescent="0.35">
      <c r="A41" s="42" t="s">
        <v>46</v>
      </c>
      <c r="B41" s="261">
        <v>11314.8004307793</v>
      </c>
      <c r="C41" s="235">
        <f t="shared" si="11"/>
        <v>2.1429546270415343</v>
      </c>
      <c r="D41" s="218">
        <f>B41/'Asset Summary'!B41</f>
        <v>0.25581177597726346</v>
      </c>
      <c r="E41" s="251">
        <v>523877.73977043224</v>
      </c>
      <c r="F41" s="229">
        <f t="shared" ref="F41:F47" si="14">E41*0.0000229568418910972</f>
        <v>12.026578442175175</v>
      </c>
      <c r="G41" s="261">
        <v>94747.070693747562</v>
      </c>
      <c r="H41" s="83">
        <f t="shared" ref="H41:H47" si="15">G41/5280</f>
        <v>17.944520964724916</v>
      </c>
      <c r="I41" s="218">
        <f>G41/'Asset Summary'!G41</f>
        <v>0.27375544239394173</v>
      </c>
      <c r="J41" s="262">
        <v>3581205.5899660252</v>
      </c>
      <c r="K41" s="229">
        <f>J41*0.0000229568418910972</f>
        <v>82.213170508363504</v>
      </c>
      <c r="L41" s="261">
        <v>534054.37236121646</v>
      </c>
      <c r="M41" s="235">
        <f>L41/5280</f>
        <v>101.14666143204857</v>
      </c>
      <c r="N41" s="193">
        <f>L41/'Asset Summary'!L41</f>
        <v>0.40629844880943655</v>
      </c>
      <c r="O41" s="264">
        <v>15198972.966808641</v>
      </c>
      <c r="P41" s="229">
        <f t="shared" ref="P41:P47" si="16">O41*0.0000229568418910972</f>
        <v>348.9204193060865</v>
      </c>
      <c r="Q41" s="181">
        <f t="shared" si="12"/>
        <v>640116.2434857433</v>
      </c>
      <c r="R41" s="235">
        <f t="shared" si="13"/>
        <v>121.23413702381502</v>
      </c>
      <c r="S41" s="193">
        <f>Q41/'Asset Summary'!Q41</f>
        <v>0.37548524031767933</v>
      </c>
      <c r="T41" s="198">
        <f t="shared" ref="T41:T47" si="17">E41+J41+O41</f>
        <v>19304056.296545099</v>
      </c>
      <c r="U41" s="237">
        <f t="shared" ref="U41:U47" si="18">T41*0.0000229568418910972</f>
        <v>443.16016825662518</v>
      </c>
    </row>
    <row r="42" spans="1:33" ht="21" x14ac:dyDescent="0.35">
      <c r="A42" s="42" t="s">
        <v>47</v>
      </c>
      <c r="B42" s="261">
        <v>3894.6681443080738</v>
      </c>
      <c r="C42" s="235">
        <f t="shared" si="11"/>
        <v>0.73762654248258974</v>
      </c>
      <c r="D42" s="218">
        <f>B42/'Asset Summary'!B42</f>
        <v>0.24068067106549815</v>
      </c>
      <c r="E42" s="251">
        <v>196547.60074873077</v>
      </c>
      <c r="F42" s="229">
        <f t="shared" si="14"/>
        <v>4.5121121944631097</v>
      </c>
      <c r="G42" s="261">
        <v>9812.5492323981052</v>
      </c>
      <c r="H42" s="83">
        <f t="shared" si="15"/>
        <v>1.8584373546208532</v>
      </c>
      <c r="I42" s="218">
        <f>G42/'Asset Summary'!G42</f>
        <v>0.24188882690973765</v>
      </c>
      <c r="J42" s="262">
        <v>386445.01561545103</v>
      </c>
      <c r="K42" s="229">
        <f t="shared" ref="K42:K47" si="19">J42*0.0000229568418910972</f>
        <v>8.8715571230864985</v>
      </c>
      <c r="L42" s="261">
        <v>7681.7323996005898</v>
      </c>
      <c r="M42" s="235">
        <f t="shared" ref="M42:M47" si="20">L42/5280</f>
        <v>1.4548735605304148</v>
      </c>
      <c r="N42" s="193">
        <f>L42/'Asset Summary'!L42</f>
        <v>0.10456099458094094</v>
      </c>
      <c r="O42" s="264">
        <v>250831.00730924</v>
      </c>
      <c r="P42" s="229">
        <f t="shared" si="16"/>
        <v>5.7582877761828684</v>
      </c>
      <c r="Q42" s="181">
        <f t="shared" si="12"/>
        <v>21388.94977630677</v>
      </c>
      <c r="R42" s="235">
        <f t="shared" si="13"/>
        <v>4.0509374576338582</v>
      </c>
      <c r="S42" s="193">
        <f>Q42/'Asset Summary'!Q42</f>
        <v>0.16425901436762336</v>
      </c>
      <c r="T42" s="198">
        <f t="shared" si="17"/>
        <v>833823.6236734218</v>
      </c>
      <c r="U42" s="237">
        <f t="shared" si="18"/>
        <v>19.141957093732476</v>
      </c>
    </row>
    <row r="43" spans="1:33" ht="21" x14ac:dyDescent="0.35">
      <c r="A43" s="42" t="s">
        <v>48</v>
      </c>
      <c r="B43" s="261">
        <v>10020.991682535063</v>
      </c>
      <c r="C43" s="235">
        <f t="shared" si="11"/>
        <v>1.8979150913892164</v>
      </c>
      <c r="D43" s="218">
        <f>B43/'Asset Summary'!B43</f>
        <v>0.26054658622939725</v>
      </c>
      <c r="E43" s="251">
        <v>564992.91745995614</v>
      </c>
      <c r="F43" s="229">
        <f>E43*0.0000229568418910972</f>
        <v>12.970453075717943</v>
      </c>
      <c r="G43" s="261">
        <v>16591.50139522953</v>
      </c>
      <c r="H43" s="83">
        <f t="shared" si="15"/>
        <v>3.1423298097025625</v>
      </c>
      <c r="I43" s="218">
        <f>G43/'Asset Summary'!G43</f>
        <v>0.19602984387948397</v>
      </c>
      <c r="J43" s="262">
        <v>681438.59237547871</v>
      </c>
      <c r="K43" s="229">
        <f t="shared" si="19"/>
        <v>15.643678023655697</v>
      </c>
      <c r="L43" s="261">
        <v>57994.743031687642</v>
      </c>
      <c r="M43" s="235">
        <f t="shared" si="20"/>
        <v>10.983852846910539</v>
      </c>
      <c r="N43" s="193">
        <f>L43/'Asset Summary'!L43</f>
        <v>0.17962164174780279</v>
      </c>
      <c r="O43" s="264">
        <v>1689537.0488358203</v>
      </c>
      <c r="P43" s="229">
        <f t="shared" si="16"/>
        <v>38.786434899274894</v>
      </c>
      <c r="Q43" s="181">
        <f t="shared" si="12"/>
        <v>84607.236109452235</v>
      </c>
      <c r="R43" s="235">
        <f t="shared" si="13"/>
        <v>16.024097748002315</v>
      </c>
      <c r="S43" s="193">
        <f>Q43/'Asset Summary'!Q43</f>
        <v>0.18971476942512469</v>
      </c>
      <c r="T43" s="198">
        <f t="shared" si="17"/>
        <v>2935968.5586712551</v>
      </c>
      <c r="U43" s="237">
        <f t="shared" si="18"/>
        <v>67.400565998648531</v>
      </c>
    </row>
    <row r="44" spans="1:33" ht="21" x14ac:dyDescent="0.35">
      <c r="A44" s="42" t="s">
        <v>49</v>
      </c>
      <c r="B44" s="261">
        <v>24964.315238753417</v>
      </c>
      <c r="C44" s="235">
        <f t="shared" si="11"/>
        <v>4.7280900073396621</v>
      </c>
      <c r="D44" s="218">
        <f>B44/'Asset Summary'!B44</f>
        <v>0.21891820169749276</v>
      </c>
      <c r="E44" s="251">
        <v>1371226.5316433152</v>
      </c>
      <c r="F44" s="229">
        <f t="shared" si="14"/>
        <v>31.479030683813178</v>
      </c>
      <c r="G44" s="261">
        <v>19018.52583435841</v>
      </c>
      <c r="H44" s="83">
        <f t="shared" si="15"/>
        <v>3.6019935292345475</v>
      </c>
      <c r="I44" s="218">
        <f>G44/'Asset Summary'!G44</f>
        <v>8.9846691967533865E-2</v>
      </c>
      <c r="J44" s="262">
        <v>829462.54912735161</v>
      </c>
      <c r="K44" s="229">
        <f t="shared" si="19"/>
        <v>19.041840594903054</v>
      </c>
      <c r="L44" s="261">
        <v>11956.594605633776</v>
      </c>
      <c r="M44" s="235">
        <f t="shared" si="20"/>
        <v>2.2645065540973062</v>
      </c>
      <c r="N44" s="193">
        <f>L44/'Asset Summary'!L44</f>
        <v>1.7008519008683356E-2</v>
      </c>
      <c r="O44" s="264">
        <v>362379.84163452877</v>
      </c>
      <c r="P44" s="229">
        <f t="shared" si="16"/>
        <v>8.3190967289247197</v>
      </c>
      <c r="Q44" s="181">
        <f t="shared" si="12"/>
        <v>55939.435678745605</v>
      </c>
      <c r="R44" s="235">
        <f t="shared" si="13"/>
        <v>10.594590090671517</v>
      </c>
      <c r="S44" s="193">
        <f>Q44/'Asset Summary'!Q44</f>
        <v>5.4379333388334332E-2</v>
      </c>
      <c r="T44" s="198">
        <f t="shared" si="17"/>
        <v>2563068.9224051954</v>
      </c>
      <c r="U44" s="237">
        <f t="shared" si="18"/>
        <v>58.839968007640948</v>
      </c>
    </row>
    <row r="45" spans="1:33" ht="21" x14ac:dyDescent="0.35">
      <c r="A45" s="42" t="s">
        <v>50</v>
      </c>
      <c r="B45" s="261">
        <v>34841.800512223745</v>
      </c>
      <c r="C45" s="235">
        <f t="shared" si="11"/>
        <v>6.5988258545878304</v>
      </c>
      <c r="D45" s="218">
        <f>B45/'Asset Summary'!B45</f>
        <v>0.29240430537402567</v>
      </c>
      <c r="E45" s="251">
        <v>1613155.2893865977</v>
      </c>
      <c r="F45" s="229">
        <f t="shared" si="14"/>
        <v>37.032950924235273</v>
      </c>
      <c r="G45" s="261">
        <v>22446.907286583952</v>
      </c>
      <c r="H45" s="83">
        <f t="shared" si="15"/>
        <v>4.2513081982166572</v>
      </c>
      <c r="I45" s="218">
        <f>G45/'Asset Summary'!G45</f>
        <v>7.9560665680228793E-2</v>
      </c>
      <c r="J45" s="262">
        <v>878843.68316200166</v>
      </c>
      <c r="K45" s="229">
        <f t="shared" si="19"/>
        <v>20.175475481339593</v>
      </c>
      <c r="L45" s="261">
        <v>39833.433188406496</v>
      </c>
      <c r="M45" s="235">
        <f t="shared" si="20"/>
        <v>7.5442108311375939</v>
      </c>
      <c r="N45" s="193">
        <f>L45/'Asset Summary'!L45</f>
        <v>7.3818257635290166E-2</v>
      </c>
      <c r="O45" s="264">
        <v>1126094.0577906361</v>
      </c>
      <c r="P45" s="229">
        <f t="shared" si="16"/>
        <v>25.851563239203706</v>
      </c>
      <c r="Q45" s="181">
        <f t="shared" si="12"/>
        <v>97122.140987214196</v>
      </c>
      <c r="R45" s="235">
        <f t="shared" si="13"/>
        <v>18.394344883942082</v>
      </c>
      <c r="S45" s="193">
        <f>Q45/'Asset Summary'!Q45</f>
        <v>0.10322183837210229</v>
      </c>
      <c r="T45" s="198">
        <f t="shared" si="17"/>
        <v>3618093.0303392354</v>
      </c>
      <c r="U45" s="237">
        <f t="shared" si="18"/>
        <v>83.059989644778568</v>
      </c>
    </row>
    <row r="46" spans="1:33" ht="21" x14ac:dyDescent="0.35">
      <c r="A46" s="42" t="s">
        <v>51</v>
      </c>
      <c r="B46" s="261">
        <v>1048.4775898937</v>
      </c>
      <c r="C46" s="235">
        <f t="shared" si="11"/>
        <v>0.19857530111623106</v>
      </c>
      <c r="D46" s="218">
        <f>B46/'Asset Summary'!B46</f>
        <v>0.10649091378913637</v>
      </c>
      <c r="E46" s="251">
        <v>56824.793067249004</v>
      </c>
      <c r="F46" s="229">
        <f t="shared" si="14"/>
        <v>1.3045177899391516</v>
      </c>
      <c r="G46" s="261">
        <v>1335.7601156615999</v>
      </c>
      <c r="H46" s="83">
        <f t="shared" si="15"/>
        <v>0.25298487039045453</v>
      </c>
      <c r="I46" s="218">
        <f>G46/'Asset Summary'!G46</f>
        <v>5.8972732824599215E-2</v>
      </c>
      <c r="J46" s="262">
        <v>57051.7482701556</v>
      </c>
      <c r="K46" s="229">
        <f t="shared" si="19"/>
        <v>1.3097279646486402</v>
      </c>
      <c r="L46" s="261">
        <v>1597.7518890774102</v>
      </c>
      <c r="M46" s="235">
        <f t="shared" si="20"/>
        <v>0.30260452444647917</v>
      </c>
      <c r="N46" s="193">
        <f>L46/'Asset Summary'!L46</f>
        <v>5.2442977919896508E-2</v>
      </c>
      <c r="O46" s="264">
        <v>47643.233814007603</v>
      </c>
      <c r="P46" s="229">
        <f t="shared" si="16"/>
        <v>1.0937381858487483</v>
      </c>
      <c r="Q46" s="181">
        <f t="shared" si="12"/>
        <v>3981.9895946327097</v>
      </c>
      <c r="R46" s="235">
        <f t="shared" si="13"/>
        <v>0.75416469595316471</v>
      </c>
      <c r="S46" s="193">
        <f>Q46/'Asset Summary'!Q46</f>
        <v>6.3243698597607964E-2</v>
      </c>
      <c r="T46" s="198">
        <f t="shared" si="17"/>
        <v>161519.77515141221</v>
      </c>
      <c r="U46" s="237">
        <f t="shared" si="18"/>
        <v>3.7079839404365402</v>
      </c>
    </row>
    <row r="47" spans="1:33" ht="21" x14ac:dyDescent="0.35">
      <c r="A47" s="42" t="s">
        <v>52</v>
      </c>
      <c r="B47" s="261">
        <v>65768.09980348064</v>
      </c>
      <c r="C47" s="235">
        <f t="shared" si="11"/>
        <v>12.45607950823497</v>
      </c>
      <c r="D47" s="218">
        <f>B47/'Asset Summary'!B47</f>
        <v>0.24337188332791762</v>
      </c>
      <c r="E47" s="252">
        <v>3181488.4227350848</v>
      </c>
      <c r="F47" s="230">
        <f t="shared" si="14"/>
        <v>73.036926699085555</v>
      </c>
      <c r="G47" s="261">
        <v>17161.78795154006</v>
      </c>
      <c r="H47" s="83">
        <f t="shared" si="15"/>
        <v>3.2503386271856174</v>
      </c>
      <c r="I47" s="218">
        <f>G47/'Asset Summary'!G47</f>
        <v>8.1232349786882249E-2</v>
      </c>
      <c r="J47" s="263">
        <v>747303.73296903947</v>
      </c>
      <c r="K47" s="230">
        <f t="shared" si="19"/>
        <v>17.15573364239696</v>
      </c>
      <c r="L47" s="261">
        <v>41762.04840438781</v>
      </c>
      <c r="M47" s="235">
        <f t="shared" si="20"/>
        <v>7.9094788644673883</v>
      </c>
      <c r="N47" s="193">
        <f>L47/'Asset Summary'!L47</f>
        <v>5.2855558557432222E-2</v>
      </c>
      <c r="O47" s="265">
        <v>1208527.6279631949</v>
      </c>
      <c r="P47" s="230">
        <f t="shared" si="16"/>
        <v>27.743977676173802</v>
      </c>
      <c r="Q47" s="202">
        <f t="shared" si="12"/>
        <v>124691.93615940851</v>
      </c>
      <c r="R47" s="235">
        <f t="shared" si="13"/>
        <v>23.615896999887976</v>
      </c>
      <c r="S47" s="193">
        <f>Q47/'Asset Summary'!Q47</f>
        <v>9.8057434576919775E-2</v>
      </c>
      <c r="T47" s="208">
        <f t="shared" si="17"/>
        <v>5137319.7836673195</v>
      </c>
      <c r="U47" s="238">
        <f t="shared" si="18"/>
        <v>117.93663801765632</v>
      </c>
    </row>
    <row r="48" spans="1:33" ht="21.75" thickBot="1" x14ac:dyDescent="0.4">
      <c r="A48" s="48" t="s">
        <v>15</v>
      </c>
      <c r="B48" s="185">
        <f t="shared" ref="B48" si="21">SUM(B40:B47)</f>
        <v>222169.84971930034</v>
      </c>
      <c r="C48" s="240">
        <f>SUM(C40:C47)</f>
        <v>42.077623052897792</v>
      </c>
      <c r="D48" s="192">
        <f>B48/'Asset Summary'!B48</f>
        <v>0.25190090206968002</v>
      </c>
      <c r="E48" s="205">
        <f>SUM(E40:E47)</f>
        <v>11662885.872861274</v>
      </c>
      <c r="F48" s="231">
        <f t="shared" ref="F48:U48" si="22">SUM(F40:F47)</f>
        <v>267.74302697718741</v>
      </c>
      <c r="G48" s="189">
        <f t="shared" si="22"/>
        <v>493602.16435784881</v>
      </c>
      <c r="H48" s="84">
        <f t="shared" si="22"/>
        <v>93.4852584011077</v>
      </c>
      <c r="I48" s="192">
        <f>G48/'Asset Summary'!G48</f>
        <v>0.24942046094086079</v>
      </c>
      <c r="J48" s="205">
        <f>SUM(J40:J47)</f>
        <v>18705099.043766737</v>
      </c>
      <c r="K48" s="234">
        <f t="shared" si="22"/>
        <v>429.41000130506654</v>
      </c>
      <c r="L48" s="190">
        <f t="shared" si="22"/>
        <v>1167865.9601171201</v>
      </c>
      <c r="M48" s="236">
        <f t="shared" si="22"/>
        <v>221.18673487066667</v>
      </c>
      <c r="N48" s="194">
        <f>L48/'Asset Summary'!L48</f>
        <v>0.21259807502808206</v>
      </c>
      <c r="O48" s="188">
        <f t="shared" si="22"/>
        <v>33366606.683385644</v>
      </c>
      <c r="P48" s="231">
        <f t="shared" si="22"/>
        <v>765.99191407291141</v>
      </c>
      <c r="Q48" s="191">
        <f t="shared" si="22"/>
        <v>1883637.9741942689</v>
      </c>
      <c r="R48" s="236">
        <f>SUM(R40:R47)</f>
        <v>356.74961632467222</v>
      </c>
      <c r="S48" s="194">
        <f>Q48/'Asset Summary'!Q48</f>
        <v>0.22546997817511955</v>
      </c>
      <c r="T48" s="205">
        <f t="shared" si="22"/>
        <v>63734591.600013658</v>
      </c>
      <c r="U48" s="239">
        <f t="shared" si="22"/>
        <v>1463.1449423551653</v>
      </c>
    </row>
    <row r="49" spans="1:22" ht="21" x14ac:dyDescent="0.35">
      <c r="A49" s="7"/>
      <c r="B49" s="9"/>
      <c r="C49" s="29"/>
      <c r="D49" s="33"/>
      <c r="E49" s="9"/>
      <c r="F49" s="14"/>
      <c r="G49" s="33"/>
      <c r="H49" s="10"/>
      <c r="I49" s="34"/>
      <c r="J49" s="33"/>
      <c r="K49" s="35"/>
      <c r="L49" s="34"/>
      <c r="M49" s="33"/>
      <c r="N49" s="30"/>
      <c r="O49" s="30"/>
      <c r="P49" s="32"/>
    </row>
    <row r="50" spans="1:22" ht="21" x14ac:dyDescent="0.35">
      <c r="A50" s="7"/>
      <c r="B50" s="9"/>
      <c r="C50" s="29"/>
      <c r="D50" s="33"/>
      <c r="E50" s="9"/>
      <c r="F50" s="14"/>
      <c r="G50" s="33"/>
      <c r="H50" s="10"/>
      <c r="I50" s="34"/>
      <c r="J50" s="33"/>
      <c r="K50" s="35"/>
      <c r="L50" s="34"/>
      <c r="M50" s="33"/>
      <c r="N50" s="30"/>
      <c r="O50" s="30"/>
      <c r="P50" s="32"/>
    </row>
    <row r="51" spans="1:22" ht="27" thickBot="1" x14ac:dyDescent="0.45">
      <c r="A51" s="60" t="s">
        <v>33</v>
      </c>
    </row>
    <row r="52" spans="1:22" x14ac:dyDescent="0.25">
      <c r="A52" s="71"/>
      <c r="B52" s="158" t="s">
        <v>34</v>
      </c>
      <c r="C52" s="158" t="s">
        <v>34</v>
      </c>
      <c r="D52" s="158" t="s">
        <v>34</v>
      </c>
      <c r="E52" s="164" t="s">
        <v>35</v>
      </c>
      <c r="F52" s="165" t="s">
        <v>35</v>
      </c>
      <c r="G52" s="165" t="s">
        <v>35</v>
      </c>
      <c r="H52" s="72" t="s">
        <v>36</v>
      </c>
      <c r="I52" s="153" t="s">
        <v>36</v>
      </c>
      <c r="J52" s="153" t="s">
        <v>36</v>
      </c>
      <c r="K52" s="73" t="s">
        <v>37</v>
      </c>
      <c r="L52" s="145" t="s">
        <v>37</v>
      </c>
      <c r="M52" s="145" t="s">
        <v>38</v>
      </c>
      <c r="N52" s="141" t="s">
        <v>55</v>
      </c>
      <c r="O52" s="142"/>
      <c r="P52" s="102"/>
      <c r="R52" s="23"/>
      <c r="S52" s="23"/>
      <c r="T52" s="23"/>
      <c r="U52" s="23"/>
      <c r="V52" s="23"/>
    </row>
    <row r="53" spans="1:22" x14ac:dyDescent="0.25">
      <c r="A53" s="74"/>
      <c r="B53" s="161"/>
      <c r="C53" s="159" t="s">
        <v>39</v>
      </c>
      <c r="D53" s="159" t="s">
        <v>39</v>
      </c>
      <c r="E53" s="166" t="s">
        <v>39</v>
      </c>
      <c r="F53" s="167" t="s">
        <v>39</v>
      </c>
      <c r="G53" s="167" t="s">
        <v>39</v>
      </c>
      <c r="H53" s="36" t="s">
        <v>39</v>
      </c>
      <c r="I53" s="154" t="s">
        <v>39</v>
      </c>
      <c r="J53" s="154" t="s">
        <v>39</v>
      </c>
      <c r="K53" s="37" t="s">
        <v>39</v>
      </c>
      <c r="L53" s="146" t="s">
        <v>39</v>
      </c>
      <c r="M53" s="146" t="s">
        <v>39</v>
      </c>
      <c r="N53" s="50" t="s">
        <v>7</v>
      </c>
      <c r="O53" s="143" t="s">
        <v>8</v>
      </c>
      <c r="P53" s="103" t="s">
        <v>7</v>
      </c>
      <c r="R53" s="23"/>
      <c r="S53" s="23"/>
      <c r="T53" s="23"/>
      <c r="U53" s="23"/>
      <c r="V53" s="23"/>
    </row>
    <row r="54" spans="1:22" x14ac:dyDescent="0.25">
      <c r="A54" s="74"/>
      <c r="B54" s="159" t="s">
        <v>39</v>
      </c>
      <c r="C54" s="160" t="s">
        <v>10</v>
      </c>
      <c r="D54" s="160" t="s">
        <v>11</v>
      </c>
      <c r="E54" s="166" t="s">
        <v>40</v>
      </c>
      <c r="F54" s="168" t="s">
        <v>10</v>
      </c>
      <c r="G54" s="168" t="s">
        <v>11</v>
      </c>
      <c r="H54" s="36" t="s">
        <v>40</v>
      </c>
      <c r="I54" s="156" t="s">
        <v>10</v>
      </c>
      <c r="J54" s="155" t="s">
        <v>11</v>
      </c>
      <c r="K54" s="37" t="s">
        <v>40</v>
      </c>
      <c r="L54" s="150" t="s">
        <v>10</v>
      </c>
      <c r="M54" s="147" t="s">
        <v>11</v>
      </c>
      <c r="N54" s="50" t="s">
        <v>9</v>
      </c>
      <c r="O54" s="143" t="s">
        <v>10</v>
      </c>
      <c r="P54" s="104" t="s">
        <v>11</v>
      </c>
      <c r="R54" s="23"/>
      <c r="S54" s="23"/>
      <c r="T54" s="23"/>
      <c r="U54" s="23"/>
      <c r="V54" s="23"/>
    </row>
    <row r="55" spans="1:22" ht="15.75" x14ac:dyDescent="0.25">
      <c r="A55" s="75" t="s">
        <v>53</v>
      </c>
      <c r="B55" s="159" t="s">
        <v>9</v>
      </c>
      <c r="C55" s="160" t="s">
        <v>13</v>
      </c>
      <c r="D55" s="160" t="s">
        <v>14</v>
      </c>
      <c r="E55" s="166"/>
      <c r="F55" s="168" t="s">
        <v>13</v>
      </c>
      <c r="G55" s="168" t="s">
        <v>14</v>
      </c>
      <c r="H55" s="36"/>
      <c r="I55" s="156" t="s">
        <v>13</v>
      </c>
      <c r="J55" s="155" t="s">
        <v>14</v>
      </c>
      <c r="K55" s="37"/>
      <c r="L55" s="150" t="s">
        <v>13</v>
      </c>
      <c r="M55" s="147" t="s">
        <v>14</v>
      </c>
      <c r="N55" s="50"/>
      <c r="O55" s="143" t="s">
        <v>13</v>
      </c>
      <c r="P55" s="103" t="s">
        <v>14</v>
      </c>
      <c r="R55" s="23"/>
      <c r="S55" s="23"/>
      <c r="T55" s="23"/>
      <c r="U55" s="23"/>
      <c r="V55" s="23"/>
    </row>
    <row r="56" spans="1:22" ht="21" x14ac:dyDescent="0.35">
      <c r="A56" s="41" t="s">
        <v>45</v>
      </c>
      <c r="B56" s="220">
        <v>2</v>
      </c>
      <c r="C56" s="80">
        <f>B56/'Asset Summary'!B56</f>
        <v>0.125</v>
      </c>
      <c r="D56" s="246">
        <v>10726340</v>
      </c>
      <c r="E56" s="220">
        <v>2</v>
      </c>
      <c r="F56" s="80">
        <f>E56/'Asset Summary'!E56</f>
        <v>0.33333333333333331</v>
      </c>
      <c r="G56" s="246">
        <v>141288</v>
      </c>
      <c r="H56" s="198">
        <v>0</v>
      </c>
      <c r="I56" s="80">
        <f>H56/'Asset Summary'!H56</f>
        <v>0</v>
      </c>
      <c r="J56" s="77">
        <v>0</v>
      </c>
      <c r="K56" s="198">
        <v>0</v>
      </c>
      <c r="L56" s="80">
        <v>0</v>
      </c>
      <c r="M56" s="77">
        <v>0</v>
      </c>
      <c r="N56" s="181">
        <f t="shared" ref="N56:N63" si="23">B56+E56+H56+K56</f>
        <v>4</v>
      </c>
      <c r="O56" s="80">
        <f>N56/'Asset Summary'!N56</f>
        <v>0.16</v>
      </c>
      <c r="P56" s="105">
        <f>D56+G56+J56+M56</f>
        <v>10867628</v>
      </c>
      <c r="R56" s="23"/>
      <c r="S56" s="23"/>
      <c r="T56" s="23"/>
      <c r="U56" s="23"/>
      <c r="V56" s="23"/>
    </row>
    <row r="57" spans="1:22" ht="21" x14ac:dyDescent="0.35">
      <c r="A57" s="42" t="s">
        <v>46</v>
      </c>
      <c r="B57" s="220">
        <v>4</v>
      </c>
      <c r="C57" s="80">
        <f>B57/'Asset Summary'!B57</f>
        <v>0.23529411764705882</v>
      </c>
      <c r="D57" s="246">
        <v>14046150</v>
      </c>
      <c r="E57" s="198">
        <v>0</v>
      </c>
      <c r="F57" s="80">
        <f>E57/'Asset Summary'!E57</f>
        <v>0</v>
      </c>
      <c r="G57" s="77">
        <v>0</v>
      </c>
      <c r="H57" s="219">
        <v>1</v>
      </c>
      <c r="I57" s="80">
        <f>H57/'Asset Summary'!H57</f>
        <v>0.5</v>
      </c>
      <c r="J57" s="170">
        <v>0</v>
      </c>
      <c r="K57" s="219">
        <v>1</v>
      </c>
      <c r="L57" s="80">
        <f>K57/'Asset Summary'!K57</f>
        <v>1</v>
      </c>
      <c r="M57" s="246">
        <v>178312000</v>
      </c>
      <c r="N57" s="198">
        <f t="shared" si="23"/>
        <v>6</v>
      </c>
      <c r="O57" s="80">
        <f>N57/'Asset Summary'!N57</f>
        <v>0.2608695652173913</v>
      </c>
      <c r="P57" s="105">
        <f t="shared" ref="P57:P63" si="24">D57+G57+J57+M57</f>
        <v>192358150</v>
      </c>
      <c r="R57" s="38"/>
      <c r="S57" s="11"/>
      <c r="T57" s="30"/>
      <c r="U57" s="30"/>
      <c r="V57" s="31"/>
    </row>
    <row r="58" spans="1:22" ht="21" x14ac:dyDescent="0.35">
      <c r="A58" s="42" t="s">
        <v>47</v>
      </c>
      <c r="B58" s="198">
        <v>0</v>
      </c>
      <c r="C58" s="80">
        <f>B58/'Asset Summary'!B58</f>
        <v>0</v>
      </c>
      <c r="D58" s="77">
        <v>0</v>
      </c>
      <c r="E58" s="198">
        <v>0</v>
      </c>
      <c r="F58" s="80">
        <f>E58/'Asset Summary'!E58</f>
        <v>0</v>
      </c>
      <c r="G58" s="77">
        <v>0</v>
      </c>
      <c r="H58" s="198">
        <v>0</v>
      </c>
      <c r="I58" s="80">
        <v>0</v>
      </c>
      <c r="J58" s="77">
        <v>0</v>
      </c>
      <c r="K58" s="198">
        <v>0</v>
      </c>
      <c r="L58" s="80">
        <v>0</v>
      </c>
      <c r="M58" s="77">
        <v>0</v>
      </c>
      <c r="N58" s="181">
        <f t="shared" si="23"/>
        <v>0</v>
      </c>
      <c r="O58" s="80">
        <f>N58/'Asset Summary'!N58</f>
        <v>0</v>
      </c>
      <c r="P58" s="105">
        <f t="shared" si="24"/>
        <v>0</v>
      </c>
      <c r="R58" s="38"/>
      <c r="S58" s="11"/>
      <c r="T58" s="30"/>
      <c r="U58" s="30"/>
      <c r="V58" s="31"/>
    </row>
    <row r="59" spans="1:22" ht="21" x14ac:dyDescent="0.35">
      <c r="A59" s="42" t="s">
        <v>48</v>
      </c>
      <c r="B59" s="198">
        <v>0</v>
      </c>
      <c r="C59" s="80">
        <f>B59/'Asset Summary'!B59</f>
        <v>0</v>
      </c>
      <c r="D59" s="77">
        <v>0</v>
      </c>
      <c r="E59" s="198">
        <v>0</v>
      </c>
      <c r="F59" s="80">
        <f>E59/'Asset Summary'!E59</f>
        <v>0</v>
      </c>
      <c r="G59" s="77">
        <v>0</v>
      </c>
      <c r="H59" s="198">
        <v>0</v>
      </c>
      <c r="I59" s="80">
        <v>0</v>
      </c>
      <c r="J59" s="77">
        <v>0</v>
      </c>
      <c r="K59" s="198">
        <v>0</v>
      </c>
      <c r="L59" s="80">
        <v>0</v>
      </c>
      <c r="M59" s="77">
        <v>0</v>
      </c>
      <c r="N59" s="181">
        <f t="shared" si="23"/>
        <v>0</v>
      </c>
      <c r="O59" s="80">
        <f>N59/'Asset Summary'!N59</f>
        <v>0</v>
      </c>
      <c r="P59" s="105">
        <f t="shared" si="24"/>
        <v>0</v>
      </c>
      <c r="R59" s="38"/>
      <c r="S59" s="11"/>
      <c r="T59" s="30"/>
      <c r="U59" s="30"/>
      <c r="V59" s="31"/>
    </row>
    <row r="60" spans="1:22" ht="21" x14ac:dyDescent="0.35">
      <c r="A60" s="42" t="s">
        <v>49</v>
      </c>
      <c r="B60" s="198">
        <v>0</v>
      </c>
      <c r="C60" s="80">
        <f>B60/'Asset Summary'!B60</f>
        <v>0</v>
      </c>
      <c r="D60" s="77">
        <v>0</v>
      </c>
      <c r="E60" s="198">
        <v>0</v>
      </c>
      <c r="F60" s="80">
        <f>E60/'Asset Summary'!E60</f>
        <v>0</v>
      </c>
      <c r="G60" s="77">
        <v>0</v>
      </c>
      <c r="H60" s="198">
        <v>0</v>
      </c>
      <c r="I60" s="80">
        <v>0</v>
      </c>
      <c r="J60" s="77">
        <v>0</v>
      </c>
      <c r="K60" s="198">
        <v>0</v>
      </c>
      <c r="L60" s="80">
        <v>0</v>
      </c>
      <c r="M60" s="77">
        <v>0</v>
      </c>
      <c r="N60" s="181">
        <f t="shared" si="23"/>
        <v>0</v>
      </c>
      <c r="O60" s="80">
        <f>N60/'Asset Summary'!N60</f>
        <v>0</v>
      </c>
      <c r="P60" s="105">
        <f t="shared" si="24"/>
        <v>0</v>
      </c>
      <c r="R60" s="23"/>
      <c r="S60" s="23"/>
      <c r="T60" s="23"/>
      <c r="U60" s="23"/>
      <c r="V60" s="23"/>
    </row>
    <row r="61" spans="1:22" ht="21" x14ac:dyDescent="0.35">
      <c r="A61" s="42" t="s">
        <v>50</v>
      </c>
      <c r="B61" s="198">
        <v>0</v>
      </c>
      <c r="C61" s="80">
        <f>B61/'Asset Summary'!B61</f>
        <v>0</v>
      </c>
      <c r="D61" s="77">
        <v>0</v>
      </c>
      <c r="E61" s="219">
        <v>1</v>
      </c>
      <c r="F61" s="80">
        <f>E61/'Asset Summary'!E61</f>
        <v>0.33333333333333331</v>
      </c>
      <c r="G61" s="246">
        <v>1340890</v>
      </c>
      <c r="H61" s="198">
        <v>0</v>
      </c>
      <c r="I61" s="80">
        <f>H61/'Asset Summary'!H61</f>
        <v>0</v>
      </c>
      <c r="J61" s="77">
        <v>0</v>
      </c>
      <c r="K61" s="198">
        <v>0</v>
      </c>
      <c r="L61" s="80">
        <f>K61/'Asset Summary'!K61</f>
        <v>0</v>
      </c>
      <c r="M61" s="77">
        <v>0</v>
      </c>
      <c r="N61" s="182">
        <f t="shared" si="23"/>
        <v>1</v>
      </c>
      <c r="O61" s="80">
        <f>N61/'Asset Summary'!N61</f>
        <v>0.05</v>
      </c>
      <c r="P61" s="105">
        <f t="shared" si="24"/>
        <v>1340890</v>
      </c>
      <c r="R61" s="23"/>
      <c r="S61" s="11"/>
      <c r="T61" s="30"/>
      <c r="U61" s="32"/>
      <c r="V61" s="31"/>
    </row>
    <row r="62" spans="1:22" ht="21" x14ac:dyDescent="0.35">
      <c r="A62" s="42" t="s">
        <v>51</v>
      </c>
      <c r="B62" s="198">
        <v>0</v>
      </c>
      <c r="C62" s="80">
        <f>B62/'Asset Summary'!B62</f>
        <v>0</v>
      </c>
      <c r="D62" s="77">
        <v>0</v>
      </c>
      <c r="E62" s="198">
        <v>0</v>
      </c>
      <c r="F62" s="80">
        <v>0</v>
      </c>
      <c r="G62" s="77">
        <v>0</v>
      </c>
      <c r="H62" s="198">
        <v>0</v>
      </c>
      <c r="I62" s="80">
        <f>H62/'Asset Summary'!H62</f>
        <v>0</v>
      </c>
      <c r="J62" s="77">
        <v>0</v>
      </c>
      <c r="K62" s="198">
        <v>0</v>
      </c>
      <c r="L62" s="80">
        <v>0</v>
      </c>
      <c r="M62" s="77">
        <v>0</v>
      </c>
      <c r="N62" s="182">
        <f t="shared" si="23"/>
        <v>0</v>
      </c>
      <c r="O62" s="80">
        <f>N62/'Asset Summary'!N62</f>
        <v>0</v>
      </c>
      <c r="P62" s="105">
        <f t="shared" si="24"/>
        <v>0</v>
      </c>
      <c r="R62" s="23"/>
      <c r="S62" s="11"/>
      <c r="T62" s="30"/>
      <c r="U62" s="30"/>
      <c r="V62" s="31"/>
    </row>
    <row r="63" spans="1:22" ht="21" x14ac:dyDescent="0.35">
      <c r="A63" s="42" t="s">
        <v>52</v>
      </c>
      <c r="B63" s="248">
        <v>1</v>
      </c>
      <c r="C63" s="80">
        <f>B63/'Asset Summary'!B63</f>
        <v>0.1</v>
      </c>
      <c r="D63" s="246">
        <v>29996200</v>
      </c>
      <c r="E63" s="199">
        <v>0</v>
      </c>
      <c r="F63" s="80">
        <f>E63/'Asset Summary'!E63</f>
        <v>0</v>
      </c>
      <c r="G63" s="170">
        <v>0</v>
      </c>
      <c r="H63" s="199">
        <v>0</v>
      </c>
      <c r="I63" s="80">
        <f>H63/'Asset Summary'!H63</f>
        <v>0</v>
      </c>
      <c r="J63" s="170">
        <v>0</v>
      </c>
      <c r="K63" s="199">
        <v>0</v>
      </c>
      <c r="L63" s="80">
        <v>0</v>
      </c>
      <c r="M63" s="170">
        <v>0</v>
      </c>
      <c r="N63" s="182">
        <f t="shared" si="23"/>
        <v>1</v>
      </c>
      <c r="O63" s="80">
        <f>N63/'Asset Summary'!N63</f>
        <v>7.6923076923076927E-2</v>
      </c>
      <c r="P63" s="105">
        <f t="shared" si="24"/>
        <v>29996200</v>
      </c>
      <c r="R63" s="23"/>
      <c r="S63" s="11"/>
      <c r="T63" s="30"/>
      <c r="U63" s="30"/>
      <c r="V63" s="31"/>
    </row>
    <row r="64" spans="1:22" ht="21.75" thickBot="1" x14ac:dyDescent="0.4">
      <c r="A64" s="48" t="s">
        <v>15</v>
      </c>
      <c r="B64" s="197">
        <f t="shared" ref="B64:P64" si="25">SUM(B56:B63)</f>
        <v>7</v>
      </c>
      <c r="C64" s="152">
        <f>B64/'Asset Summary'!B64</f>
        <v>8.2352941176470587E-2</v>
      </c>
      <c r="D64" s="171">
        <f t="shared" si="25"/>
        <v>54768690</v>
      </c>
      <c r="E64" s="200">
        <f t="shared" si="25"/>
        <v>3</v>
      </c>
      <c r="F64" s="152">
        <f>E64/'Asset Summary'!E64</f>
        <v>0.14285714285714285</v>
      </c>
      <c r="G64" s="79">
        <f t="shared" si="25"/>
        <v>1482178</v>
      </c>
      <c r="H64" s="200">
        <f t="shared" si="25"/>
        <v>1</v>
      </c>
      <c r="I64" s="152">
        <f>H64/'Asset Summary'!H64</f>
        <v>0.1</v>
      </c>
      <c r="J64" s="79">
        <f t="shared" si="25"/>
        <v>0</v>
      </c>
      <c r="K64" s="200">
        <f t="shared" si="25"/>
        <v>1</v>
      </c>
      <c r="L64" s="152">
        <f>K64/'Asset Summary'!K64</f>
        <v>0.5</v>
      </c>
      <c r="M64" s="171">
        <f t="shared" si="25"/>
        <v>178312000</v>
      </c>
      <c r="N64" s="200">
        <f t="shared" si="25"/>
        <v>12</v>
      </c>
      <c r="O64" s="144">
        <f>N64/'Asset Summary'!N64</f>
        <v>0.10169491525423729</v>
      </c>
      <c r="P64" s="172">
        <f t="shared" si="25"/>
        <v>234562868</v>
      </c>
      <c r="R64" s="23"/>
      <c r="S64" s="23"/>
      <c r="T64" s="23"/>
      <c r="U64" s="23"/>
      <c r="V64" s="23"/>
    </row>
    <row r="65" spans="1:16" s="23" customFormat="1" ht="21" x14ac:dyDescent="0.35">
      <c r="A65" s="7"/>
      <c r="B65" s="30"/>
      <c r="C65" s="11"/>
      <c r="D65" s="30"/>
      <c r="E65" s="30"/>
      <c r="F65" s="11"/>
      <c r="G65" s="30"/>
      <c r="H65" s="30"/>
      <c r="I65" s="11"/>
      <c r="J65" s="30"/>
      <c r="K65" s="30"/>
      <c r="L65" s="11"/>
      <c r="M65" s="30"/>
      <c r="N65" s="30"/>
      <c r="O65" s="11"/>
      <c r="P65" s="30"/>
    </row>
    <row r="66" spans="1:16" ht="20.25" customHeight="1" x14ac:dyDescent="0.25">
      <c r="A66" s="28"/>
      <c r="H66" s="39"/>
      <c r="J66" s="39"/>
      <c r="K66" s="3"/>
      <c r="L66" s="3"/>
      <c r="M66" s="3"/>
      <c r="N66" s="3"/>
    </row>
    <row r="67" spans="1:16" ht="27" thickBot="1" x14ac:dyDescent="0.45">
      <c r="A67" s="60" t="s">
        <v>54</v>
      </c>
      <c r="D67" s="23"/>
    </row>
    <row r="68" spans="1:16" x14ac:dyDescent="0.25">
      <c r="A68" s="45"/>
      <c r="B68" s="46" t="s">
        <v>41</v>
      </c>
      <c r="C68" s="270" t="s">
        <v>42</v>
      </c>
      <c r="D68" s="243"/>
      <c r="I68" s="177"/>
      <c r="J68" s="177"/>
      <c r="K68" s="177"/>
      <c r="L68" s="177"/>
      <c r="M68" s="177"/>
      <c r="N68" s="177"/>
      <c r="O68" s="177"/>
    </row>
    <row r="69" spans="1:16" ht="15.75" x14ac:dyDescent="0.25">
      <c r="A69" s="47" t="s">
        <v>53</v>
      </c>
      <c r="B69" s="44" t="s">
        <v>9</v>
      </c>
      <c r="C69" s="271" t="s">
        <v>43</v>
      </c>
      <c r="D69" s="243"/>
      <c r="E69" s="177"/>
      <c r="F69" s="177"/>
      <c r="I69" s="175"/>
      <c r="J69" s="176"/>
      <c r="K69" s="176"/>
      <c r="L69" s="176"/>
      <c r="M69" s="176"/>
      <c r="N69" s="176"/>
      <c r="O69" s="176"/>
    </row>
    <row r="70" spans="1:16" ht="21" x14ac:dyDescent="0.35">
      <c r="A70" s="41" t="s">
        <v>45</v>
      </c>
      <c r="B70" s="276">
        <v>4144.81422509</v>
      </c>
      <c r="C70" s="272">
        <f>B70/'Asset Summary'!B70</f>
        <v>9.9072718192609738E-2</v>
      </c>
      <c r="D70" s="30"/>
      <c r="E70" s="176"/>
      <c r="F70" s="176"/>
      <c r="I70" s="175"/>
      <c r="J70" s="176"/>
      <c r="K70" s="176"/>
      <c r="L70" s="176"/>
      <c r="M70" s="176"/>
      <c r="N70" s="176"/>
      <c r="O70" s="176"/>
    </row>
    <row r="71" spans="1:16" ht="21" x14ac:dyDescent="0.35">
      <c r="A71" s="42" t="s">
        <v>46</v>
      </c>
      <c r="B71" s="276">
        <v>20082.7554088</v>
      </c>
      <c r="C71" s="272">
        <f>B71/'Asset Summary'!B71</f>
        <v>0.28537537125681806</v>
      </c>
      <c r="D71" s="182"/>
      <c r="E71" s="176"/>
      <c r="F71" s="176"/>
      <c r="I71" s="175"/>
      <c r="J71" s="176"/>
      <c r="K71" s="176"/>
      <c r="L71" s="176"/>
      <c r="M71" s="176"/>
      <c r="N71" s="176"/>
      <c r="O71" s="176"/>
    </row>
    <row r="72" spans="1:16" ht="21" x14ac:dyDescent="0.35">
      <c r="A72" s="42" t="s">
        <v>47</v>
      </c>
      <c r="B72" s="276">
        <v>98.039258241699997</v>
      </c>
      <c r="C72" s="272">
        <f>B72/'Asset Summary'!B72</f>
        <v>3.2467894626542697E-2</v>
      </c>
      <c r="D72" s="182"/>
      <c r="E72" s="176"/>
      <c r="F72" s="176"/>
      <c r="I72" s="175"/>
      <c r="J72" s="176"/>
      <c r="K72" s="176"/>
      <c r="L72" s="176"/>
      <c r="M72" s="176"/>
      <c r="N72" s="176"/>
      <c r="O72" s="176"/>
    </row>
    <row r="73" spans="1:16" ht="21" x14ac:dyDescent="0.35">
      <c r="A73" s="42" t="s">
        <v>48</v>
      </c>
      <c r="B73" s="276">
        <v>2320.91297102</v>
      </c>
      <c r="C73" s="272">
        <f>B73/'Asset Summary'!B73</f>
        <v>0.11531256225473348</v>
      </c>
      <c r="D73" s="182"/>
      <c r="E73" s="176"/>
      <c r="F73" s="176"/>
      <c r="I73" s="175"/>
      <c r="J73" s="176"/>
      <c r="K73" s="176"/>
      <c r="L73" s="176"/>
      <c r="M73" s="176"/>
      <c r="N73" s="176"/>
      <c r="O73" s="176"/>
    </row>
    <row r="74" spans="1:16" ht="21" x14ac:dyDescent="0.35">
      <c r="A74" s="42" t="s">
        <v>49</v>
      </c>
      <c r="B74" s="276">
        <v>805.83603489400002</v>
      </c>
      <c r="C74" s="272">
        <f>B74/'Asset Summary'!B74</f>
        <v>2.0922593052082772E-2</v>
      </c>
      <c r="D74" s="30"/>
      <c r="E74" s="176"/>
      <c r="F74" s="176"/>
      <c r="I74" s="175"/>
      <c r="J74" s="176"/>
      <c r="K74" s="176"/>
      <c r="L74" s="176"/>
      <c r="M74" s="176"/>
      <c r="N74" s="176"/>
      <c r="O74" s="176"/>
    </row>
    <row r="75" spans="1:16" ht="21" x14ac:dyDescent="0.35">
      <c r="A75" s="42" t="s">
        <v>50</v>
      </c>
      <c r="B75" s="276">
        <v>1317.11355484</v>
      </c>
      <c r="C75" s="272">
        <f>B75/'Asset Summary'!B75</f>
        <v>3.5388756083476351E-2</v>
      </c>
      <c r="D75" s="182"/>
      <c r="E75" s="176"/>
      <c r="F75" s="176"/>
      <c r="I75" s="175"/>
      <c r="J75" s="176"/>
      <c r="K75" s="176"/>
      <c r="L75" s="176"/>
      <c r="M75" s="176"/>
      <c r="N75" s="176"/>
      <c r="O75" s="176"/>
    </row>
    <row r="76" spans="1:16" ht="21" x14ac:dyDescent="0.35">
      <c r="A76" s="42" t="s">
        <v>51</v>
      </c>
      <c r="B76" s="276">
        <v>20.630977034600001</v>
      </c>
      <c r="C76" s="272">
        <f>B76/'Asset Summary'!B76</f>
        <v>4.6464646464716763E-2</v>
      </c>
      <c r="D76" s="182"/>
      <c r="E76" s="176"/>
      <c r="F76" s="176"/>
      <c r="I76" s="175"/>
      <c r="J76" s="176"/>
      <c r="K76" s="176"/>
      <c r="L76" s="176"/>
      <c r="M76" s="176"/>
      <c r="N76" s="176"/>
      <c r="O76" s="176"/>
    </row>
    <row r="77" spans="1:16" ht="21" x14ac:dyDescent="0.35">
      <c r="A77" s="42" t="s">
        <v>52</v>
      </c>
      <c r="B77" s="276">
        <v>2277.8391916199998</v>
      </c>
      <c r="C77" s="273">
        <f>B77/'Asset Summary'!B77</f>
        <v>5.0907942796963507E-2</v>
      </c>
      <c r="D77" s="30"/>
      <c r="E77" s="176"/>
      <c r="F77" s="176"/>
    </row>
    <row r="78" spans="1:16" ht="21.75" thickBot="1" x14ac:dyDescent="0.4">
      <c r="A78" s="48" t="s">
        <v>15</v>
      </c>
      <c r="B78" s="197">
        <f>SUM(B70:B77)</f>
        <v>31067.941621540303</v>
      </c>
      <c r="C78" s="274">
        <f>B78/'Asset Summary'!B78</f>
        <v>0.12122761981290424</v>
      </c>
      <c r="D78" s="275"/>
    </row>
    <row r="79" spans="1:16" ht="15.75" customHeight="1" x14ac:dyDescent="0.25">
      <c r="B79" s="23"/>
      <c r="D79" s="2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G79"/>
  <sheetViews>
    <sheetView topLeftCell="A31" zoomScale="70" zoomScaleNormal="70" workbookViewId="0">
      <pane xSplit="1" topLeftCell="B1" activePane="topRight" state="frozen"/>
      <selection pane="topRight" activeCell="A2" sqref="A2"/>
    </sheetView>
  </sheetViews>
  <sheetFormatPr defaultColWidth="9.140625" defaultRowHeight="15" x14ac:dyDescent="0.25"/>
  <cols>
    <col min="1" max="1" width="61" style="2" customWidth="1"/>
    <col min="2" max="2" width="26.28515625" style="2" customWidth="1"/>
    <col min="3" max="3" width="25.85546875" style="2" customWidth="1"/>
    <col min="4" max="4" width="26.5703125" style="2" customWidth="1"/>
    <col min="5" max="5" width="26.140625" style="2" customWidth="1"/>
    <col min="6" max="6" width="26.42578125" style="2" customWidth="1"/>
    <col min="7" max="7" width="28.42578125" style="2" customWidth="1"/>
    <col min="8" max="8" width="27.28515625" style="2" customWidth="1"/>
    <col min="9" max="9" width="27.7109375" style="2" customWidth="1"/>
    <col min="10" max="10" width="28.28515625" style="2" customWidth="1"/>
    <col min="11" max="11" width="25.5703125" style="2" customWidth="1"/>
    <col min="12" max="12" width="20.28515625" style="2" customWidth="1"/>
    <col min="13" max="13" width="26.42578125" style="2" customWidth="1"/>
    <col min="14" max="14" width="22.28515625" style="2" customWidth="1"/>
    <col min="15" max="15" width="24.85546875" style="2" customWidth="1"/>
    <col min="16" max="17" width="30.28515625" style="2" customWidth="1"/>
    <col min="18" max="18" width="22.140625" style="2" customWidth="1"/>
    <col min="19" max="19" width="23.28515625" style="2" customWidth="1"/>
    <col min="20" max="20" width="28.28515625" style="2" customWidth="1"/>
    <col min="21" max="21" width="25" style="2" customWidth="1"/>
    <col min="22" max="22" width="20.28515625" style="2" bestFit="1" customWidth="1"/>
    <col min="23" max="23" width="24" style="2" customWidth="1"/>
    <col min="24" max="24" width="25.5703125" style="2" customWidth="1"/>
    <col min="25" max="25" width="25.85546875" style="2" customWidth="1"/>
    <col min="26" max="26" width="20.28515625" style="2" bestFit="1" customWidth="1"/>
    <col min="27" max="27" width="30" style="2" customWidth="1"/>
    <col min="28" max="28" width="26" style="2" bestFit="1" customWidth="1"/>
    <col min="29" max="29" width="15.7109375" style="2" bestFit="1" customWidth="1"/>
    <col min="30" max="30" width="17.5703125" style="2" customWidth="1"/>
    <col min="31" max="31" width="24" style="2" bestFit="1" customWidth="1"/>
    <col min="32" max="32" width="15" style="2" customWidth="1"/>
    <col min="33" max="33" width="27" style="2" customWidth="1"/>
    <col min="34" max="34" width="25.140625" style="2" customWidth="1"/>
    <col min="35" max="35" width="21.140625" style="2" customWidth="1"/>
    <col min="36" max="36" width="16.5703125" style="2" customWidth="1"/>
    <col min="37" max="37" width="15" style="2" customWidth="1"/>
    <col min="38" max="38" width="19.7109375" style="2" customWidth="1"/>
    <col min="39" max="39" width="18.42578125" style="2" customWidth="1"/>
    <col min="40" max="40" width="19" style="2" customWidth="1"/>
    <col min="41" max="41" width="15.5703125" style="2" customWidth="1"/>
    <col min="42" max="42" width="23.28515625" style="2" bestFit="1" customWidth="1"/>
    <col min="43" max="43" width="21.42578125" style="2" bestFit="1" customWidth="1"/>
    <col min="44" max="44" width="14.140625" style="2" bestFit="1" customWidth="1"/>
    <col min="45" max="45" width="24.85546875" style="2" bestFit="1" customWidth="1"/>
    <col min="46" max="46" width="16.28515625" style="2" customWidth="1"/>
    <col min="47" max="47" width="18.42578125" style="2" customWidth="1"/>
    <col min="48" max="48" width="17.85546875" style="2" customWidth="1"/>
    <col min="49" max="49" width="17.42578125" style="2" customWidth="1"/>
    <col min="50" max="50" width="13.140625" style="2" customWidth="1"/>
    <col min="51" max="51" width="19.42578125" style="2" customWidth="1"/>
    <col min="52" max="52" width="14.42578125" style="2" bestFit="1" customWidth="1"/>
    <col min="53" max="53" width="15.140625" style="2" customWidth="1"/>
    <col min="54" max="54" width="18.85546875" style="2" customWidth="1"/>
    <col min="55" max="55" width="22.42578125" style="2" bestFit="1" customWidth="1"/>
    <col min="56" max="16384" width="9.140625" style="2"/>
  </cols>
  <sheetData>
    <row r="1" spans="1:30" ht="33.75" x14ac:dyDescent="0.5">
      <c r="A1" s="201" t="s">
        <v>66</v>
      </c>
    </row>
    <row r="2" spans="1:30" ht="33.75" x14ac:dyDescent="0.5">
      <c r="A2" s="1"/>
    </row>
    <row r="3" spans="1:30" ht="27" thickBot="1" x14ac:dyDescent="0.45">
      <c r="A3" s="60" t="s">
        <v>0</v>
      </c>
      <c r="C3" s="3"/>
      <c r="E3" s="3"/>
      <c r="F3" s="3"/>
      <c r="N3" s="3"/>
      <c r="O3" s="3"/>
      <c r="P3" s="3"/>
      <c r="Q3" s="3"/>
      <c r="R3" s="3"/>
      <c r="S3" s="3"/>
      <c r="T3" s="3"/>
      <c r="U3" s="3"/>
      <c r="V3" s="3"/>
      <c r="W3" s="3"/>
      <c r="AB3" s="4"/>
      <c r="AC3" s="4"/>
      <c r="AD3" s="4"/>
    </row>
    <row r="4" spans="1:30" x14ac:dyDescent="0.25">
      <c r="A4" s="53"/>
      <c r="B4" s="108" t="s">
        <v>1</v>
      </c>
      <c r="C4" s="108"/>
      <c r="D4" s="110"/>
      <c r="E4" s="57" t="s">
        <v>2</v>
      </c>
      <c r="F4" s="112"/>
      <c r="G4" s="117"/>
      <c r="H4" s="40" t="s">
        <v>3</v>
      </c>
      <c r="I4" s="122"/>
      <c r="J4" s="125"/>
      <c r="K4" s="59" t="s">
        <v>4</v>
      </c>
      <c r="L4" s="97"/>
      <c r="M4" s="130"/>
      <c r="AB4" s="4"/>
    </row>
    <row r="5" spans="1:30" x14ac:dyDescent="0.25">
      <c r="A5" s="54"/>
      <c r="B5" s="109" t="s">
        <v>5</v>
      </c>
      <c r="C5" s="109" t="s">
        <v>5</v>
      </c>
      <c r="D5" s="111" t="s">
        <v>5</v>
      </c>
      <c r="E5" s="58" t="s">
        <v>2</v>
      </c>
      <c r="F5" s="113" t="s">
        <v>2</v>
      </c>
      <c r="G5" s="118" t="s">
        <v>2</v>
      </c>
      <c r="H5" s="5" t="s">
        <v>6</v>
      </c>
      <c r="I5" s="123" t="s">
        <v>6</v>
      </c>
      <c r="J5" s="126" t="s">
        <v>6</v>
      </c>
      <c r="K5" s="50" t="s">
        <v>7</v>
      </c>
      <c r="L5" s="99" t="s">
        <v>8</v>
      </c>
      <c r="M5" s="103" t="s">
        <v>7</v>
      </c>
      <c r="AB5" s="4"/>
    </row>
    <row r="6" spans="1:30" x14ac:dyDescent="0.25">
      <c r="A6" s="54"/>
      <c r="B6" s="109" t="s">
        <v>9</v>
      </c>
      <c r="C6" s="109" t="s">
        <v>10</v>
      </c>
      <c r="D6" s="111" t="s">
        <v>11</v>
      </c>
      <c r="E6" s="56" t="s">
        <v>9</v>
      </c>
      <c r="F6" s="114" t="s">
        <v>12</v>
      </c>
      <c r="G6" s="119" t="s">
        <v>11</v>
      </c>
      <c r="H6" s="6" t="s">
        <v>9</v>
      </c>
      <c r="I6" s="124" t="s">
        <v>12</v>
      </c>
      <c r="J6" s="127" t="s">
        <v>11</v>
      </c>
      <c r="K6" s="50" t="s">
        <v>9</v>
      </c>
      <c r="L6" s="99" t="s">
        <v>12</v>
      </c>
      <c r="M6" s="104" t="s">
        <v>11</v>
      </c>
      <c r="AB6" s="4"/>
    </row>
    <row r="7" spans="1:30" ht="15.75" x14ac:dyDescent="0.25">
      <c r="A7" s="55" t="s">
        <v>53</v>
      </c>
      <c r="B7" s="109"/>
      <c r="C7" s="109" t="s">
        <v>13</v>
      </c>
      <c r="D7" s="111" t="s">
        <v>14</v>
      </c>
      <c r="E7" s="56"/>
      <c r="F7" s="114" t="s">
        <v>13</v>
      </c>
      <c r="G7" s="119" t="s">
        <v>14</v>
      </c>
      <c r="H7" s="6"/>
      <c r="I7" s="124" t="s">
        <v>13</v>
      </c>
      <c r="J7" s="127" t="s">
        <v>14</v>
      </c>
      <c r="K7" s="50"/>
      <c r="L7" s="99" t="s">
        <v>13</v>
      </c>
      <c r="M7" s="103" t="s">
        <v>14</v>
      </c>
      <c r="AB7" s="4"/>
    </row>
    <row r="8" spans="1:30" ht="21" x14ac:dyDescent="0.35">
      <c r="A8" s="41" t="s">
        <v>45</v>
      </c>
      <c r="B8" s="225">
        <v>984</v>
      </c>
      <c r="C8" s="81">
        <f>B8/'Asset Summary'!B8</f>
        <v>3.8795142721968143E-2</v>
      </c>
      <c r="D8" s="226">
        <v>164748396.29099995</v>
      </c>
      <c r="E8" s="219">
        <v>425</v>
      </c>
      <c r="F8" s="115">
        <f>E8/'Asset Summary'!E8</f>
        <v>7.2315807384720099E-2</v>
      </c>
      <c r="G8" s="221">
        <v>156763262.44070008</v>
      </c>
      <c r="H8" s="219">
        <v>42</v>
      </c>
      <c r="I8" s="81">
        <f>H8/'Asset Summary'!H8</f>
        <v>0.10144927536231885</v>
      </c>
      <c r="J8" s="221">
        <v>179665798.08899999</v>
      </c>
      <c r="K8" s="182">
        <f>B8+E8+H8</f>
        <v>1451</v>
      </c>
      <c r="L8" s="128">
        <f>K8/'Asset Summary'!K8</f>
        <v>4.5837940293792449E-2</v>
      </c>
      <c r="M8" s="105">
        <f>D8+G8+J8</f>
        <v>501177456.82070005</v>
      </c>
      <c r="AB8" s="4"/>
    </row>
    <row r="9" spans="1:30" ht="21" x14ac:dyDescent="0.35">
      <c r="A9" s="42" t="s">
        <v>46</v>
      </c>
      <c r="B9" s="225">
        <v>5232</v>
      </c>
      <c r="C9" s="81">
        <f>B9/'Asset Summary'!B9</f>
        <v>0.22256253190403266</v>
      </c>
      <c r="D9" s="226">
        <v>1486211312.5630007</v>
      </c>
      <c r="E9" s="219">
        <v>83</v>
      </c>
      <c r="F9" s="115">
        <f>E9/'Asset Summary'!E9</f>
        <v>7.7570093457943926E-2</v>
      </c>
      <c r="G9" s="221">
        <v>195456220.40000001</v>
      </c>
      <c r="H9" s="219">
        <v>67</v>
      </c>
      <c r="I9" s="81">
        <f>H9/'Asset Summary'!H9</f>
        <v>0.11037891268533773</v>
      </c>
      <c r="J9" s="221">
        <v>693777854.89999998</v>
      </c>
      <c r="K9" s="182">
        <f t="shared" ref="K9:K15" si="0">B9+E9+H9</f>
        <v>5382</v>
      </c>
      <c r="L9" s="128">
        <f>K9/'Asset Summary'!K9</f>
        <v>0.21369863013698631</v>
      </c>
      <c r="M9" s="105">
        <f t="shared" ref="M9:M15" si="1">D9+G9+J9</f>
        <v>2375445387.8630009</v>
      </c>
      <c r="AB9" s="4"/>
    </row>
    <row r="10" spans="1:30" ht="21" x14ac:dyDescent="0.35">
      <c r="A10" s="42" t="s">
        <v>47</v>
      </c>
      <c r="B10" s="225">
        <v>9</v>
      </c>
      <c r="C10" s="81">
        <f>B10/'Asset Summary'!B10</f>
        <v>8.5470085470085479E-3</v>
      </c>
      <c r="D10" s="226">
        <v>5501284</v>
      </c>
      <c r="E10" s="219">
        <v>7</v>
      </c>
      <c r="F10" s="115">
        <f>E10/'Asset Summary'!E10</f>
        <v>3.2110091743119268E-2</v>
      </c>
      <c r="G10" s="221">
        <v>21473735.899999999</v>
      </c>
      <c r="H10" s="219">
        <v>4</v>
      </c>
      <c r="I10" s="81">
        <f>H10/'Asset Summary'!H10</f>
        <v>0.15384615384615385</v>
      </c>
      <c r="J10" s="221">
        <v>8094562.7000000002</v>
      </c>
      <c r="K10" s="182">
        <f t="shared" si="0"/>
        <v>20</v>
      </c>
      <c r="L10" s="128">
        <f>K10/'Asset Summary'!K10</f>
        <v>1.5420200462606014E-2</v>
      </c>
      <c r="M10" s="105">
        <f t="shared" si="1"/>
        <v>35069582.600000001</v>
      </c>
      <c r="AB10" s="4"/>
    </row>
    <row r="11" spans="1:30" ht="21" x14ac:dyDescent="0.35">
      <c r="A11" s="42" t="s">
        <v>48</v>
      </c>
      <c r="B11" s="225">
        <v>549</v>
      </c>
      <c r="C11" s="81">
        <f>B11/'Asset Summary'!B11</f>
        <v>5.2310624106717482E-2</v>
      </c>
      <c r="D11" s="226">
        <v>108796875.81999999</v>
      </c>
      <c r="E11" s="219">
        <v>24</v>
      </c>
      <c r="F11" s="115">
        <f>E11/'Asset Summary'!E11</f>
        <v>3.2214765100671144E-2</v>
      </c>
      <c r="G11" s="221">
        <v>44818865.656000003</v>
      </c>
      <c r="H11" s="219">
        <v>1</v>
      </c>
      <c r="I11" s="81">
        <f>H11/'Asset Summary'!H11</f>
        <v>1.3698630136986301E-2</v>
      </c>
      <c r="J11" s="221">
        <v>0</v>
      </c>
      <c r="K11" s="182">
        <f t="shared" si="0"/>
        <v>574</v>
      </c>
      <c r="L11" s="128">
        <f>K11/'Asset Summary'!K11</f>
        <v>5.0738088924246444E-2</v>
      </c>
      <c r="M11" s="105">
        <f t="shared" si="1"/>
        <v>153615741.47600001</v>
      </c>
    </row>
    <row r="12" spans="1:30" ht="21" x14ac:dyDescent="0.35">
      <c r="A12" s="42" t="s">
        <v>49</v>
      </c>
      <c r="B12" s="225">
        <v>40</v>
      </c>
      <c r="C12" s="81">
        <f>B12/'Asset Summary'!B12</f>
        <v>2.6295030239284773E-3</v>
      </c>
      <c r="D12" s="226">
        <v>22217422.800000004</v>
      </c>
      <c r="E12" s="219">
        <v>74</v>
      </c>
      <c r="F12" s="115">
        <f>E12/'Asset Summary'!E12</f>
        <v>4.7680412371134018E-2</v>
      </c>
      <c r="G12" s="221">
        <v>132947430.60000001</v>
      </c>
      <c r="H12" s="219">
        <v>1</v>
      </c>
      <c r="I12" s="81">
        <f>H12/'Asset Summary'!H12</f>
        <v>5.3763440860215058E-3</v>
      </c>
      <c r="J12" s="221">
        <v>4035660</v>
      </c>
      <c r="K12" s="182">
        <f t="shared" si="0"/>
        <v>115</v>
      </c>
      <c r="L12" s="128">
        <f>K12/'Asset Summary'!K12</f>
        <v>6.7846607669616518E-3</v>
      </c>
      <c r="M12" s="105">
        <f t="shared" si="1"/>
        <v>159200513.40000001</v>
      </c>
    </row>
    <row r="13" spans="1:30" ht="21" x14ac:dyDescent="0.35">
      <c r="A13" s="42" t="s">
        <v>50</v>
      </c>
      <c r="B13" s="225">
        <v>291</v>
      </c>
      <c r="C13" s="81">
        <f>B13/'Asset Summary'!B13</f>
        <v>1.6881308736512356E-2</v>
      </c>
      <c r="D13" s="226">
        <v>277561328.68000001</v>
      </c>
      <c r="E13" s="219">
        <v>66</v>
      </c>
      <c r="F13" s="115">
        <f>E13/'Asset Summary'!E13</f>
        <v>3.3570701932858597E-2</v>
      </c>
      <c r="G13" s="221">
        <v>176347289.48999998</v>
      </c>
      <c r="H13" s="219">
        <v>10</v>
      </c>
      <c r="I13" s="81">
        <f>H13/'Asset Summary'!H13</f>
        <v>3.2894736842105261E-2</v>
      </c>
      <c r="J13" s="221">
        <v>5484448.8200000003</v>
      </c>
      <c r="K13" s="182">
        <f t="shared" si="0"/>
        <v>367</v>
      </c>
      <c r="L13" s="128">
        <f>K13/'Asset Summary'!K13</f>
        <v>1.8812794750871439E-2</v>
      </c>
      <c r="M13" s="105">
        <f t="shared" si="1"/>
        <v>459393066.98999995</v>
      </c>
    </row>
    <row r="14" spans="1:30" ht="21" x14ac:dyDescent="0.35">
      <c r="A14" s="42" t="s">
        <v>51</v>
      </c>
      <c r="B14" s="225">
        <v>16</v>
      </c>
      <c r="C14" s="81">
        <f>B14/'Asset Summary'!B14</f>
        <v>2.9038112522686024E-2</v>
      </c>
      <c r="D14" s="226">
        <v>4087227</v>
      </c>
      <c r="E14" s="219">
        <v>7</v>
      </c>
      <c r="F14" s="115">
        <f>E14/'Asset Summary'!E14</f>
        <v>4.1916167664670656E-2</v>
      </c>
      <c r="G14" s="221">
        <v>15814678.16</v>
      </c>
      <c r="H14" s="181">
        <v>0</v>
      </c>
      <c r="I14" s="81">
        <f>H14/'Asset Summary'!H14</f>
        <v>0</v>
      </c>
      <c r="J14" s="77">
        <v>0</v>
      </c>
      <c r="K14" s="182">
        <f t="shared" si="0"/>
        <v>23</v>
      </c>
      <c r="L14" s="128">
        <f>K14/'Asset Summary'!K14</f>
        <v>3.1463748290013679E-2</v>
      </c>
      <c r="M14" s="105">
        <f t="shared" si="1"/>
        <v>19901905.16</v>
      </c>
    </row>
    <row r="15" spans="1:30" ht="21" x14ac:dyDescent="0.35">
      <c r="A15" s="42" t="s">
        <v>52</v>
      </c>
      <c r="B15" s="227">
        <v>317</v>
      </c>
      <c r="C15" s="81">
        <f>B15/'Asset Summary'!B15</f>
        <v>2.0402909184527258E-2</v>
      </c>
      <c r="D15" s="247">
        <v>150847523.16999999</v>
      </c>
      <c r="E15" s="219">
        <v>56</v>
      </c>
      <c r="F15" s="115">
        <f>E15/'Asset Summary'!E15</f>
        <v>4.72972972972973E-2</v>
      </c>
      <c r="G15" s="224">
        <v>230627722.255</v>
      </c>
      <c r="H15" s="219">
        <v>45</v>
      </c>
      <c r="I15" s="81">
        <f>H15/'Asset Summary'!H15</f>
        <v>0.1347305389221557</v>
      </c>
      <c r="J15" s="224">
        <v>477595143.09999996</v>
      </c>
      <c r="K15" s="223">
        <f t="shared" si="0"/>
        <v>418</v>
      </c>
      <c r="L15" s="128">
        <f>K15/'Asset Summary'!K15</f>
        <v>2.4508941659337438E-2</v>
      </c>
      <c r="M15" s="105">
        <f t="shared" si="1"/>
        <v>859070388.52499986</v>
      </c>
      <c r="Q15" s="12"/>
    </row>
    <row r="16" spans="1:30" ht="21.75" thickBot="1" x14ac:dyDescent="0.4">
      <c r="A16" s="43" t="s">
        <v>15</v>
      </c>
      <c r="B16" s="185">
        <f>SUM(B8:B15)</f>
        <v>7438</v>
      </c>
      <c r="C16" s="82">
        <f>B16/'Asset Summary'!B16</f>
        <v>6.826483599185007E-2</v>
      </c>
      <c r="D16" s="79">
        <f>SUM(D8:D15)</f>
        <v>2219971370.3240004</v>
      </c>
      <c r="E16" s="186">
        <f t="shared" ref="E16:J16" si="2">SUM(E8:E15)</f>
        <v>742</v>
      </c>
      <c r="F16" s="116">
        <f>E16/'Asset Summary'!E16</f>
        <v>5.8064011268487363E-2</v>
      </c>
      <c r="G16" s="121">
        <f t="shared" si="2"/>
        <v>974249204.90170002</v>
      </c>
      <c r="H16" s="186">
        <f t="shared" si="2"/>
        <v>170</v>
      </c>
      <c r="I16" s="116">
        <f>H16/'Asset Summary'!H16</f>
        <v>8.6867654573326514E-2</v>
      </c>
      <c r="J16" s="121">
        <f t="shared" si="2"/>
        <v>1368653467.609</v>
      </c>
      <c r="K16" s="187">
        <f>SUM(K8:K15)</f>
        <v>8350</v>
      </c>
      <c r="L16" s="129">
        <f>K16/'Asset Summary'!K16</f>
        <v>6.750529532556146E-2</v>
      </c>
      <c r="M16" s="131">
        <f>SUM(M8:M15)</f>
        <v>4562874042.8347006</v>
      </c>
      <c r="O16" s="12"/>
      <c r="R16" s="13"/>
    </row>
    <row r="17" spans="1:31" ht="21" x14ac:dyDescent="0.35">
      <c r="A17" s="7"/>
      <c r="B17" s="9"/>
      <c r="C17" s="14"/>
      <c r="D17" s="9"/>
      <c r="E17" s="8"/>
      <c r="F17" s="15"/>
      <c r="G17" s="8"/>
      <c r="H17" s="8"/>
      <c r="I17" s="15"/>
      <c r="J17" s="8"/>
      <c r="K17" s="8"/>
      <c r="L17" s="8"/>
      <c r="M17" s="8"/>
      <c r="N17" s="16"/>
      <c r="O17" s="17"/>
      <c r="P17" s="18"/>
    </row>
    <row r="18" spans="1:31" ht="21" x14ac:dyDescent="0.35">
      <c r="A18" s="24"/>
      <c r="B18" s="9"/>
      <c r="C18" s="14"/>
      <c r="D18" s="9"/>
      <c r="E18" s="8"/>
      <c r="F18" s="15"/>
      <c r="G18" s="8"/>
      <c r="H18" s="8"/>
      <c r="I18" s="15"/>
      <c r="J18" s="8"/>
      <c r="K18" s="16"/>
      <c r="L18" s="17"/>
      <c r="M18" s="18"/>
      <c r="N18" s="21"/>
      <c r="O18" s="21"/>
      <c r="P18" s="25"/>
      <c r="Q18" s="12"/>
      <c r="R18" s="21"/>
      <c r="S18" s="21"/>
      <c r="T18" s="22"/>
      <c r="U18" s="22"/>
      <c r="V18" s="22"/>
      <c r="W18" s="22"/>
      <c r="X18" s="23"/>
      <c r="Y18" s="23"/>
    </row>
    <row r="19" spans="1:31" ht="27" thickBot="1" x14ac:dyDescent="0.45">
      <c r="A19" s="60" t="s">
        <v>16</v>
      </c>
      <c r="Q19" s="12"/>
    </row>
    <row r="20" spans="1:31" x14ac:dyDescent="0.25">
      <c r="A20" s="62"/>
      <c r="B20" s="173" t="s">
        <v>1</v>
      </c>
      <c r="C20" s="174"/>
      <c r="D20" s="174"/>
      <c r="E20" s="174"/>
      <c r="F20" s="173"/>
      <c r="G20" s="173"/>
      <c r="H20" s="63" t="s">
        <v>2</v>
      </c>
      <c r="I20" s="63"/>
      <c r="J20" s="63"/>
      <c r="K20" s="63"/>
      <c r="L20" s="63"/>
      <c r="M20" s="91"/>
      <c r="N20" s="64" t="s">
        <v>3</v>
      </c>
      <c r="O20" s="64"/>
      <c r="P20" s="64"/>
      <c r="Q20" s="64"/>
      <c r="R20" s="64"/>
      <c r="S20" s="64"/>
      <c r="T20" s="97" t="s">
        <v>17</v>
      </c>
      <c r="U20" s="97"/>
      <c r="V20" s="97"/>
      <c r="W20" s="97"/>
      <c r="X20" s="101"/>
      <c r="Y20" s="102"/>
    </row>
    <row r="21" spans="1:31" x14ac:dyDescent="0.25">
      <c r="A21" s="65"/>
      <c r="B21" s="163" t="s">
        <v>5</v>
      </c>
      <c r="C21" s="162" t="s">
        <v>5</v>
      </c>
      <c r="D21" s="162" t="s">
        <v>5</v>
      </c>
      <c r="E21" s="162" t="s">
        <v>5</v>
      </c>
      <c r="F21" s="163" t="s">
        <v>5</v>
      </c>
      <c r="G21" s="163" t="s">
        <v>5</v>
      </c>
      <c r="H21" s="52" t="s">
        <v>2</v>
      </c>
      <c r="I21" s="52" t="s">
        <v>2</v>
      </c>
      <c r="J21" s="52" t="s">
        <v>2</v>
      </c>
      <c r="K21" s="52" t="s">
        <v>2</v>
      </c>
      <c r="L21" s="52" t="s">
        <v>2</v>
      </c>
      <c r="M21" s="92" t="s">
        <v>2</v>
      </c>
      <c r="N21" s="94" t="s">
        <v>6</v>
      </c>
      <c r="O21" s="94" t="s">
        <v>6</v>
      </c>
      <c r="P21" s="94" t="s">
        <v>6</v>
      </c>
      <c r="Q21" s="94" t="s">
        <v>6</v>
      </c>
      <c r="R21" s="94" t="s">
        <v>6</v>
      </c>
      <c r="S21" s="94" t="s">
        <v>6</v>
      </c>
      <c r="T21" s="98"/>
      <c r="U21" s="99"/>
      <c r="V21" s="99"/>
      <c r="W21" s="100" t="s">
        <v>7</v>
      </c>
      <c r="X21" s="98"/>
      <c r="Y21" s="103" t="s">
        <v>7</v>
      </c>
    </row>
    <row r="22" spans="1:31" x14ac:dyDescent="0.25">
      <c r="A22" s="65"/>
      <c r="B22" s="163" t="s">
        <v>9</v>
      </c>
      <c r="C22" s="162" t="s">
        <v>10</v>
      </c>
      <c r="D22" s="162" t="s">
        <v>18</v>
      </c>
      <c r="E22" s="162" t="s">
        <v>18</v>
      </c>
      <c r="F22" s="163" t="s">
        <v>57</v>
      </c>
      <c r="G22" s="163" t="s">
        <v>11</v>
      </c>
      <c r="H22" s="52" t="s">
        <v>9</v>
      </c>
      <c r="I22" s="52" t="s">
        <v>10</v>
      </c>
      <c r="J22" s="52" t="s">
        <v>18</v>
      </c>
      <c r="K22" s="52" t="s">
        <v>18</v>
      </c>
      <c r="L22" s="52" t="s">
        <v>19</v>
      </c>
      <c r="M22" s="92" t="s">
        <v>11</v>
      </c>
      <c r="N22" s="94" t="s">
        <v>9</v>
      </c>
      <c r="O22" s="94" t="s">
        <v>10</v>
      </c>
      <c r="P22" s="94" t="s">
        <v>18</v>
      </c>
      <c r="Q22" s="94" t="s">
        <v>18</v>
      </c>
      <c r="R22" s="94" t="s">
        <v>19</v>
      </c>
      <c r="S22" s="94" t="s">
        <v>11</v>
      </c>
      <c r="T22" s="99" t="s">
        <v>9</v>
      </c>
      <c r="U22" s="99" t="s">
        <v>10</v>
      </c>
      <c r="V22" s="99" t="s">
        <v>18</v>
      </c>
      <c r="W22" s="99" t="s">
        <v>18</v>
      </c>
      <c r="X22" s="99" t="s">
        <v>19</v>
      </c>
      <c r="Y22" s="104" t="s">
        <v>11</v>
      </c>
    </row>
    <row r="23" spans="1:31" ht="15.75" x14ac:dyDescent="0.25">
      <c r="A23" s="66" t="s">
        <v>53</v>
      </c>
      <c r="B23" s="163"/>
      <c r="C23" s="162" t="s">
        <v>13</v>
      </c>
      <c r="D23" s="162" t="s">
        <v>20</v>
      </c>
      <c r="E23" s="162" t="s">
        <v>21</v>
      </c>
      <c r="F23" s="163" t="s">
        <v>13</v>
      </c>
      <c r="G23" s="163" t="s">
        <v>14</v>
      </c>
      <c r="H23" s="52"/>
      <c r="I23" s="89" t="s">
        <v>13</v>
      </c>
      <c r="J23" s="89" t="s">
        <v>20</v>
      </c>
      <c r="K23" s="89" t="s">
        <v>21</v>
      </c>
      <c r="L23" s="89" t="s">
        <v>13</v>
      </c>
      <c r="M23" s="93" t="s">
        <v>14</v>
      </c>
      <c r="N23" s="94"/>
      <c r="O23" s="94" t="s">
        <v>13</v>
      </c>
      <c r="P23" s="94" t="s">
        <v>20</v>
      </c>
      <c r="Q23" s="94" t="s">
        <v>21</v>
      </c>
      <c r="R23" s="94" t="s">
        <v>13</v>
      </c>
      <c r="S23" s="94" t="s">
        <v>14</v>
      </c>
      <c r="T23" s="99"/>
      <c r="U23" s="99" t="s">
        <v>13</v>
      </c>
      <c r="V23" s="99" t="s">
        <v>20</v>
      </c>
      <c r="W23" s="99" t="s">
        <v>21</v>
      </c>
      <c r="X23" s="99" t="s">
        <v>13</v>
      </c>
      <c r="Y23" s="104" t="s">
        <v>14</v>
      </c>
    </row>
    <row r="24" spans="1:31" ht="21" x14ac:dyDescent="0.35">
      <c r="A24" s="41" t="s">
        <v>45</v>
      </c>
      <c r="B24" s="212">
        <v>3613</v>
      </c>
      <c r="C24" s="81">
        <f>B24/'Asset Summary'!B24</f>
        <v>0.23722915298752462</v>
      </c>
      <c r="D24" s="225">
        <v>48824259.294277959</v>
      </c>
      <c r="E24" s="198">
        <f>D24*0.0000229568418910972</f>
        <v>1120.8508010686721</v>
      </c>
      <c r="F24" s="80">
        <f>D24/'Asset Summary'!D24</f>
        <v>5.4996884527511662E-2</v>
      </c>
      <c r="G24" s="246">
        <v>41733415.089538798</v>
      </c>
      <c r="H24" s="225">
        <v>2609</v>
      </c>
      <c r="I24" s="80">
        <f>H24/'Asset Summary'!H24</f>
        <v>0.76019813519813517</v>
      </c>
      <c r="J24" s="212">
        <v>249670540.40134117</v>
      </c>
      <c r="K24" s="179">
        <f>J24*0.0000229568418910972</f>
        <v>5731.6471208583844</v>
      </c>
      <c r="L24" s="81">
        <f>J24/'Asset Summary'!J24</f>
        <v>8.2820260475848673E-2</v>
      </c>
      <c r="M24" s="226">
        <v>53690343.702886254</v>
      </c>
      <c r="N24" s="225">
        <v>397</v>
      </c>
      <c r="O24" s="81">
        <f>N24/'Asset Summary'!N24</f>
        <v>0.6649916247906198</v>
      </c>
      <c r="P24" s="225">
        <v>85760304.639861286</v>
      </c>
      <c r="Q24" s="179">
        <f t="shared" ref="Q24:Q31" si="3">P24*0.0000229568418910972</f>
        <v>1968.7857541496251</v>
      </c>
      <c r="R24" s="81">
        <f>P24/'Asset Summary'!P24</f>
        <v>9.2416545468679431E-2</v>
      </c>
      <c r="S24" s="221">
        <v>12360811.031204749</v>
      </c>
      <c r="T24" s="179">
        <f t="shared" ref="T24:T31" si="4">B24+H24+N24</f>
        <v>6619</v>
      </c>
      <c r="U24" s="81">
        <f>T24/'Asset Summary'!T24</f>
        <v>0.34368347266213201</v>
      </c>
      <c r="V24" s="179">
        <f t="shared" ref="V24:V31" si="5">D24+J24+P24</f>
        <v>384255104.33548039</v>
      </c>
      <c r="W24" s="179">
        <f>V24*0.0000229568418910972</f>
        <v>8821.2836760766804</v>
      </c>
      <c r="X24" s="81">
        <f>V24/'Asset Summary'!V24</f>
        <v>7.9550210540035665E-2</v>
      </c>
      <c r="Y24" s="105">
        <f>G24+M24+S24</f>
        <v>107784569.8236298</v>
      </c>
    </row>
    <row r="25" spans="1:31" ht="21" x14ac:dyDescent="0.35">
      <c r="A25" s="42" t="s">
        <v>46</v>
      </c>
      <c r="B25" s="212">
        <v>10535</v>
      </c>
      <c r="C25" s="81">
        <f>B25/'Asset Summary'!B25</f>
        <v>0.51380218493952401</v>
      </c>
      <c r="D25" s="225">
        <v>24590591.448272739</v>
      </c>
      <c r="E25" s="198">
        <f t="shared" ref="E25:E31" si="6">D25*0.0000229568418910972</f>
        <v>564.52231988656411</v>
      </c>
      <c r="F25" s="80">
        <f>D25/'Asset Summary'!D25</f>
        <v>9.842419096410962E-2</v>
      </c>
      <c r="G25" s="246">
        <v>147010136.89445192</v>
      </c>
      <c r="H25" s="225">
        <v>167</v>
      </c>
      <c r="I25" s="80">
        <f>H25/'Asset Summary'!H25</f>
        <v>0.16750250752256771</v>
      </c>
      <c r="J25" s="212">
        <v>2449301.0243830481</v>
      </c>
      <c r="K25" s="179">
        <f t="shared" ref="K25:K31" si="7">J25*0.0000229568418910972</f>
        <v>56.228216360464039</v>
      </c>
      <c r="L25" s="81">
        <f>J25/'Asset Summary'!J25</f>
        <v>6.7348403805211288E-2</v>
      </c>
      <c r="M25" s="226">
        <v>6607542.5258545438</v>
      </c>
      <c r="N25" s="225">
        <v>258</v>
      </c>
      <c r="O25" s="81">
        <f>N25/'Asset Summary'!N25</f>
        <v>0.45422535211267606</v>
      </c>
      <c r="P25" s="225">
        <v>13157645.071343899</v>
      </c>
      <c r="Q25" s="179">
        <f t="shared" si="3"/>
        <v>302.05797756201622</v>
      </c>
      <c r="R25" s="81">
        <f>P25/'Asset Summary'!P25</f>
        <v>4.5482025790891313E-2</v>
      </c>
      <c r="S25" s="221">
        <v>13798836.499223631</v>
      </c>
      <c r="T25" s="179">
        <f>B25+H25+N25</f>
        <v>10960</v>
      </c>
      <c r="U25" s="81">
        <f>T25/'Asset Summary'!T25</f>
        <v>0.49662422402464995</v>
      </c>
      <c r="V25" s="179">
        <f t="shared" si="5"/>
        <v>40197537.543999687</v>
      </c>
      <c r="W25" s="179">
        <f t="shared" ref="W25:W31" si="8">V25*0.0000229568418910972</f>
        <v>922.80851380904448</v>
      </c>
      <c r="X25" s="81">
        <f>V25/'Asset Summary'!V25</f>
        <v>6.9847553260191611E-2</v>
      </c>
      <c r="Y25" s="105">
        <f t="shared" ref="Y25:Y31" si="9">G25+M25+S25</f>
        <v>167416515.91953009</v>
      </c>
    </row>
    <row r="26" spans="1:31" ht="21" x14ac:dyDescent="0.35">
      <c r="A26" s="42" t="s">
        <v>47</v>
      </c>
      <c r="B26" s="212">
        <v>44</v>
      </c>
      <c r="C26" s="81">
        <f>B26/'Asset Summary'!B26</f>
        <v>5.8744993324432573E-2</v>
      </c>
      <c r="D26" s="225">
        <v>46428.719836639953</v>
      </c>
      <c r="E26" s="198">
        <f t="shared" si="6"/>
        <v>1.0658567804957917</v>
      </c>
      <c r="F26" s="80">
        <f>D26/'Asset Summary'!D26</f>
        <v>3.464963471912756E-3</v>
      </c>
      <c r="G26" s="246">
        <v>197290.36167857909</v>
      </c>
      <c r="H26" s="225">
        <v>62</v>
      </c>
      <c r="I26" s="80">
        <f>H26/'Asset Summary'!H26</f>
        <v>0.36904761904761907</v>
      </c>
      <c r="J26" s="212">
        <v>637055.9504091274</v>
      </c>
      <c r="K26" s="179">
        <f t="shared" si="7"/>
        <v>14.624792729324996</v>
      </c>
      <c r="L26" s="81">
        <f>J26/'Asset Summary'!J26</f>
        <v>1.5905439531335063E-2</v>
      </c>
      <c r="M26" s="226">
        <v>1305637.3221496495</v>
      </c>
      <c r="N26" s="225">
        <v>17</v>
      </c>
      <c r="O26" s="81">
        <f>N26/'Asset Summary'!N26</f>
        <v>0.58620689655172409</v>
      </c>
      <c r="P26" s="225">
        <v>154691.015169135</v>
      </c>
      <c r="Q26" s="179">
        <f t="shared" si="3"/>
        <v>3.5512171772111509</v>
      </c>
      <c r="R26" s="81">
        <f>P26/'Asset Summary'!P26</f>
        <v>1.8208105105660781E-2</v>
      </c>
      <c r="S26" s="221">
        <v>325841.05103575788</v>
      </c>
      <c r="T26" s="179">
        <f t="shared" si="4"/>
        <v>123</v>
      </c>
      <c r="U26" s="81">
        <f>T26/'Asset Summary'!T26</f>
        <v>0.13002114164904863</v>
      </c>
      <c r="V26" s="179">
        <f t="shared" si="5"/>
        <v>838175.6854149024</v>
      </c>
      <c r="W26" s="179">
        <f t="shared" si="8"/>
        <v>19.241866687031941</v>
      </c>
      <c r="X26" s="81">
        <f>V26/'Asset Summary'!V26</f>
        <v>1.3530329089272824E-2</v>
      </c>
      <c r="Y26" s="105">
        <f t="shared" si="9"/>
        <v>1828768.7348639865</v>
      </c>
    </row>
    <row r="27" spans="1:31" ht="21" x14ac:dyDescent="0.35">
      <c r="A27" s="42" t="s">
        <v>48</v>
      </c>
      <c r="B27" s="212">
        <v>1661</v>
      </c>
      <c r="C27" s="81">
        <f>B27/'Asset Summary'!B27</f>
        <v>0.25</v>
      </c>
      <c r="D27" s="225">
        <v>4032203.2777469675</v>
      </c>
      <c r="E27" s="198">
        <f t="shared" si="6"/>
        <v>92.566653120001021</v>
      </c>
      <c r="F27" s="80">
        <f>D27/'Asset Summary'!D27</f>
        <v>5.274741597204604E-2</v>
      </c>
      <c r="G27" s="246">
        <v>14566860.302433366</v>
      </c>
      <c r="H27" s="225">
        <v>37</v>
      </c>
      <c r="I27" s="80">
        <f>H27/'Asset Summary'!H27</f>
        <v>0.20108695652173914</v>
      </c>
      <c r="J27" s="212">
        <v>1902471.8443679383</v>
      </c>
      <c r="K27" s="179">
        <f>J27*0.0000229568418910972</f>
        <v>43.674745333418841</v>
      </c>
      <c r="L27" s="81">
        <f>J27/'Asset Summary'!J27</f>
        <v>5.3542383836950945E-2</v>
      </c>
      <c r="M27" s="226">
        <v>2052027.2964750279</v>
      </c>
      <c r="N27" s="225">
        <v>45</v>
      </c>
      <c r="O27" s="81">
        <f>N27/'Asset Summary'!N27</f>
        <v>0.3515625</v>
      </c>
      <c r="P27" s="225">
        <v>526510.99846436619</v>
      </c>
      <c r="Q27" s="179">
        <f t="shared" si="3"/>
        <v>12.087029745670176</v>
      </c>
      <c r="R27" s="81">
        <f>P27/'Asset Summary'!P27</f>
        <v>3.657152790733683E-2</v>
      </c>
      <c r="S27" s="221">
        <v>515621.489571888</v>
      </c>
      <c r="T27" s="179">
        <f t="shared" si="4"/>
        <v>1743</v>
      </c>
      <c r="U27" s="81">
        <f>T27/'Asset Summary'!T27</f>
        <v>0.25057504312823464</v>
      </c>
      <c r="V27" s="179">
        <f t="shared" si="5"/>
        <v>6461186.1205792725</v>
      </c>
      <c r="W27" s="179">
        <f t="shared" si="8"/>
        <v>148.32842819909004</v>
      </c>
      <c r="X27" s="81">
        <f>V27/'Asset Summary'!V27</f>
        <v>5.1128128539641292E-2</v>
      </c>
      <c r="Y27" s="105">
        <f t="shared" si="9"/>
        <v>17134509.088480283</v>
      </c>
    </row>
    <row r="28" spans="1:31" ht="21" x14ac:dyDescent="0.35">
      <c r="A28" s="42" t="s">
        <v>49</v>
      </c>
      <c r="B28" s="212">
        <v>609</v>
      </c>
      <c r="C28" s="81">
        <f>B28/'Asset Summary'!B28</f>
        <v>5.3827116846385012E-2</v>
      </c>
      <c r="D28" s="225">
        <v>508785.23788891843</v>
      </c>
      <c r="E28" s="198">
        <f t="shared" si="6"/>
        <v>11.680102262740176</v>
      </c>
      <c r="F28" s="80">
        <f>D28/'Asset Summary'!D28</f>
        <v>4.1429597843910208E-3</v>
      </c>
      <c r="G28" s="246">
        <v>2725394.8945303592</v>
      </c>
      <c r="H28" s="225">
        <v>277</v>
      </c>
      <c r="I28" s="80">
        <f>H28/'Asset Summary'!H28</f>
        <v>0.26558005752636626</v>
      </c>
      <c r="J28" s="212">
        <v>862489.77817426668</v>
      </c>
      <c r="K28" s="179">
        <f t="shared" si="7"/>
        <v>19.800041470234138</v>
      </c>
      <c r="L28" s="81">
        <f>J28/'Asset Summary'!J28</f>
        <v>8.30617650520688E-3</v>
      </c>
      <c r="M28" s="226">
        <v>2830829.3827436236</v>
      </c>
      <c r="N28" s="225">
        <v>171</v>
      </c>
      <c r="O28" s="81">
        <f>N28/'Asset Summary'!N28</f>
        <v>0.42857142857142855</v>
      </c>
      <c r="P28" s="225">
        <v>1380320.1516443202</v>
      </c>
      <c r="Q28" s="179">
        <f t="shared" si="3"/>
        <v>31.687791480393969</v>
      </c>
      <c r="R28" s="81">
        <f>P28/'Asset Summary'!P28</f>
        <v>1.9149721167018519E-2</v>
      </c>
      <c r="S28" s="221">
        <v>1356079.2358420792</v>
      </c>
      <c r="T28" s="179">
        <f t="shared" si="4"/>
        <v>1057</v>
      </c>
      <c r="U28" s="81">
        <f>T28/'Asset Summary'!T28</f>
        <v>8.2862966447162123E-2</v>
      </c>
      <c r="V28" s="179">
        <f t="shared" si="5"/>
        <v>2751595.1677075056</v>
      </c>
      <c r="W28" s="179">
        <f t="shared" si="8"/>
        <v>63.167935213368288</v>
      </c>
      <c r="X28" s="81">
        <f>V28/'Asset Summary'!V28</f>
        <v>9.2111380464680488E-3</v>
      </c>
      <c r="Y28" s="105">
        <f t="shared" si="9"/>
        <v>6912303.5131160617</v>
      </c>
    </row>
    <row r="29" spans="1:31" ht="21" x14ac:dyDescent="0.35">
      <c r="A29" s="42" t="s">
        <v>50</v>
      </c>
      <c r="B29" s="212">
        <v>761</v>
      </c>
      <c r="C29" s="81">
        <f>B29/'Asset Summary'!B29</f>
        <v>7.4953215798286218E-2</v>
      </c>
      <c r="D29" s="225">
        <v>1520672.6996916197</v>
      </c>
      <c r="E29" s="198">
        <f t="shared" si="6"/>
        <v>34.909842734928446</v>
      </c>
      <c r="F29" s="80">
        <f>D29/'Asset Summary'!D29</f>
        <v>1.4316780366478304E-2</v>
      </c>
      <c r="G29" s="246">
        <v>10151690.736743532</v>
      </c>
      <c r="H29" s="225">
        <v>200</v>
      </c>
      <c r="I29" s="80">
        <f>H29/'Asset Summary'!H29</f>
        <v>0.19212295869356388</v>
      </c>
      <c r="J29" s="212">
        <v>1313424.7640738795</v>
      </c>
      <c r="K29" s="179">
        <f t="shared" si="7"/>
        <v>30.152084644695691</v>
      </c>
      <c r="L29" s="81">
        <f>J29/'Asset Summary'!J29</f>
        <v>1.597970011999017E-2</v>
      </c>
      <c r="M29" s="226">
        <v>4166244.4040386891</v>
      </c>
      <c r="N29" s="225">
        <v>128</v>
      </c>
      <c r="O29" s="81">
        <f>N29/'Asset Summary'!N29</f>
        <v>0.34133333333333332</v>
      </c>
      <c r="P29" s="225">
        <v>2217039.9648075011</v>
      </c>
      <c r="Q29" s="179">
        <f t="shared" si="3"/>
        <v>50.896235938329504</v>
      </c>
      <c r="R29" s="81">
        <f>P29/'Asset Summary'!P29</f>
        <v>5.5022860830822973E-2</v>
      </c>
      <c r="S29" s="221">
        <v>2767132.0095012067</v>
      </c>
      <c r="T29" s="179">
        <f t="shared" si="4"/>
        <v>1089</v>
      </c>
      <c r="U29" s="81">
        <f>T29/'Asset Summary'!T29</f>
        <v>9.4130866972080562E-2</v>
      </c>
      <c r="V29" s="179">
        <f t="shared" si="5"/>
        <v>5051137.4285730002</v>
      </c>
      <c r="W29" s="179">
        <f t="shared" si="8"/>
        <v>115.95816331795363</v>
      </c>
      <c r="X29" s="81">
        <f>V29/'Asset Summary'!V29</f>
        <v>2.2086060472944903E-2</v>
      </c>
      <c r="Y29" s="105">
        <f t="shared" si="9"/>
        <v>17085067.15028343</v>
      </c>
    </row>
    <row r="30" spans="1:31" ht="21" x14ac:dyDescent="0.35">
      <c r="A30" s="42" t="s">
        <v>51</v>
      </c>
      <c r="B30" s="212">
        <v>47</v>
      </c>
      <c r="C30" s="81">
        <f>B30/'Asset Summary'!B30</f>
        <v>0.12303664921465969</v>
      </c>
      <c r="D30" s="225">
        <v>30103.494405001813</v>
      </c>
      <c r="E30" s="198">
        <f t="shared" si="6"/>
        <v>0.69108116142515574</v>
      </c>
      <c r="F30" s="80">
        <f>D30/'Asset Summary'!D30</f>
        <v>6.5639835441385561E-3</v>
      </c>
      <c r="G30" s="246">
        <v>213701.15144827458</v>
      </c>
      <c r="H30" s="225">
        <v>32</v>
      </c>
      <c r="I30" s="80">
        <f>H30/'Asset Summary'!H30</f>
        <v>0.37647058823529411</v>
      </c>
      <c r="J30" s="212">
        <v>101849.973407632</v>
      </c>
      <c r="K30" s="179">
        <f t="shared" si="7"/>
        <v>2.3381537361314622</v>
      </c>
      <c r="L30" s="81">
        <f>J30/'Asset Summary'!J30</f>
        <v>7.167989797289883E-3</v>
      </c>
      <c r="M30" s="226">
        <v>407438.97405323584</v>
      </c>
      <c r="N30" s="225">
        <v>9</v>
      </c>
      <c r="O30" s="81">
        <f>N30/'Asset Summary'!N30</f>
        <v>0.42857142857142855</v>
      </c>
      <c r="P30" s="225">
        <v>22298.571295627</v>
      </c>
      <c r="Q30" s="179">
        <f t="shared" si="3"/>
        <v>0.51190477563106751</v>
      </c>
      <c r="R30" s="81">
        <f>P30/'Asset Summary'!P30</f>
        <v>5.3813346325295389E-3</v>
      </c>
      <c r="S30" s="221">
        <v>28897.564537202565</v>
      </c>
      <c r="T30" s="179">
        <f t="shared" si="4"/>
        <v>88</v>
      </c>
      <c r="U30" s="81">
        <f>T30/'Asset Summary'!T30</f>
        <v>0.18032786885245902</v>
      </c>
      <c r="V30" s="179">
        <f t="shared" si="5"/>
        <v>154252.03910826083</v>
      </c>
      <c r="W30" s="179">
        <f t="shared" si="8"/>
        <v>3.5411396731876854</v>
      </c>
      <c r="X30" s="81">
        <f>V30/'Asset Summary'!V30</f>
        <v>6.7244884165374528E-3</v>
      </c>
      <c r="Y30" s="105">
        <f t="shared" si="9"/>
        <v>650037.69003871304</v>
      </c>
    </row>
    <row r="31" spans="1:31" ht="21" x14ac:dyDescent="0.35">
      <c r="A31" s="42" t="s">
        <v>52</v>
      </c>
      <c r="B31" s="212">
        <v>1340</v>
      </c>
      <c r="C31" s="87">
        <f>B31/'Asset Summary'!B31</f>
        <v>0.11376177943798285</v>
      </c>
      <c r="D31" s="227">
        <v>2181983.5577422706</v>
      </c>
      <c r="E31" s="208">
        <f t="shared" si="6"/>
        <v>50.091451544063062</v>
      </c>
      <c r="F31" s="259">
        <f>D31/'Asset Summary'!D31</f>
        <v>1.4419741973579129E-2</v>
      </c>
      <c r="G31" s="246">
        <v>15394484.757044405</v>
      </c>
      <c r="H31" s="227">
        <v>156</v>
      </c>
      <c r="I31" s="259">
        <f>H31/'Asset Summary'!H31</f>
        <v>0.17218543046357615</v>
      </c>
      <c r="J31" s="212">
        <v>574762.32809354574</v>
      </c>
      <c r="K31" s="179">
        <f t="shared" si="7"/>
        <v>13.194727891002463</v>
      </c>
      <c r="L31" s="81">
        <f>J31/'Asset Summary'!J31</f>
        <v>8.8071581143859025E-3</v>
      </c>
      <c r="M31" s="247">
        <v>7996170.7551031532</v>
      </c>
      <c r="N31" s="227">
        <v>167</v>
      </c>
      <c r="O31" s="81">
        <f>N31/'Asset Summary'!N31</f>
        <v>0.34791666666666665</v>
      </c>
      <c r="P31" s="227">
        <v>3716728.5838877293</v>
      </c>
      <c r="Q31" s="179">
        <f t="shared" si="3"/>
        <v>85.324350452432199</v>
      </c>
      <c r="R31" s="81">
        <f>P31/'Asset Summary'!P31</f>
        <v>5.3441086340875257E-2</v>
      </c>
      <c r="S31" s="224">
        <v>18469591.714961026</v>
      </c>
      <c r="T31" s="179">
        <f t="shared" si="4"/>
        <v>1663</v>
      </c>
      <c r="U31" s="81">
        <f>T31/'Asset Summary'!T31</f>
        <v>0.12631978731484997</v>
      </c>
      <c r="V31" s="179">
        <f t="shared" si="5"/>
        <v>6473474.469723545</v>
      </c>
      <c r="W31" s="179">
        <f t="shared" si="8"/>
        <v>148.61052988749771</v>
      </c>
      <c r="X31" s="81">
        <f>V31/'Asset Summary'!V31</f>
        <v>2.2624388951908068E-2</v>
      </c>
      <c r="Y31" s="106">
        <f t="shared" si="9"/>
        <v>41860247.227108583</v>
      </c>
      <c r="AE31" s="12"/>
    </row>
    <row r="32" spans="1:31" ht="21.75" thickBot="1" x14ac:dyDescent="0.4">
      <c r="A32" s="43" t="s">
        <v>15</v>
      </c>
      <c r="B32" s="185">
        <f>SUM(B24:B31)</f>
        <v>18610</v>
      </c>
      <c r="C32" s="88">
        <f>B32/'Asset Summary'!B32</f>
        <v>0.24245977460751741</v>
      </c>
      <c r="D32" s="188">
        <f t="shared" ref="D32:T32" si="10">SUM(D24:D31)</f>
        <v>81735027.729862109</v>
      </c>
      <c r="E32" s="185">
        <f t="shared" si="10"/>
        <v>1876.3781085588898</v>
      </c>
      <c r="F32" s="144">
        <f>E32/'Asset Summary'!E32</f>
        <v>5.0692199590089915E-2</v>
      </c>
      <c r="G32" s="79">
        <f t="shared" si="10"/>
        <v>231992974.18786925</v>
      </c>
      <c r="H32" s="189">
        <f t="shared" si="10"/>
        <v>3540</v>
      </c>
      <c r="I32" s="82">
        <f>H32/'Asset Summary'!H32</f>
        <v>0.45061099796334014</v>
      </c>
      <c r="J32" s="185">
        <f t="shared" si="10"/>
        <v>257511896.06425062</v>
      </c>
      <c r="K32" s="185">
        <f t="shared" si="10"/>
        <v>5911.6598830236562</v>
      </c>
      <c r="L32" s="82">
        <f>J32/'Asset Summary'!J32</f>
        <v>7.5916084968520384E-2</v>
      </c>
      <c r="M32" s="79">
        <f>SUM(M24:M31)</f>
        <v>79056234.363304183</v>
      </c>
      <c r="N32" s="185">
        <f t="shared" si="10"/>
        <v>1192</v>
      </c>
      <c r="O32" s="82">
        <f>N32/'Asset Summary'!N32</f>
        <v>0.45899114362726223</v>
      </c>
      <c r="P32" s="185">
        <f t="shared" si="10"/>
        <v>106935538.99647385</v>
      </c>
      <c r="Q32" s="185">
        <f t="shared" si="10"/>
        <v>2454.9022612813092</v>
      </c>
      <c r="R32" s="82">
        <f>P32/'Asset Summary'!P32</f>
        <v>7.4977936283689858E-2</v>
      </c>
      <c r="S32" s="95">
        <f t="shared" si="10"/>
        <v>49622810.595877543</v>
      </c>
      <c r="T32" s="185">
        <f t="shared" si="10"/>
        <v>23342</v>
      </c>
      <c r="U32" s="82">
        <f>T32/'Asset Summary'!T32</f>
        <v>0.26765893037336025</v>
      </c>
      <c r="V32" s="185">
        <f>SUM(V24:V31)</f>
        <v>446182462.79058659</v>
      </c>
      <c r="W32" s="185">
        <f>SUM(W24:W31)</f>
        <v>10242.940252863855</v>
      </c>
      <c r="X32" s="82">
        <f>V32/'Asset Summary'!V32</f>
        <v>6.9383561704610519E-2</v>
      </c>
      <c r="Y32" s="107">
        <f>SUM(Y24:Y31)</f>
        <v>360672019.14705104</v>
      </c>
      <c r="Z32" s="12"/>
    </row>
    <row r="33" spans="1:33" ht="21" x14ac:dyDescent="0.35">
      <c r="A33" s="7"/>
      <c r="B33" s="9"/>
      <c r="C33" s="14"/>
      <c r="F33" s="9"/>
      <c r="G33" s="12"/>
      <c r="H33" s="9"/>
      <c r="J33" s="9"/>
      <c r="K33" s="14"/>
      <c r="L33" s="9"/>
      <c r="M33" s="26"/>
      <c r="N33" s="14"/>
      <c r="O33" s="20"/>
      <c r="P33" s="9"/>
      <c r="Q33" s="14"/>
      <c r="R33" s="9"/>
      <c r="S33" s="26"/>
      <c r="T33" s="14"/>
      <c r="U33" s="9"/>
      <c r="V33" s="9"/>
      <c r="W33" s="14"/>
      <c r="Y33" s="26"/>
      <c r="Z33" s="14"/>
      <c r="AA33" s="9"/>
      <c r="AB33" s="23"/>
    </row>
    <row r="34" spans="1:33" ht="21" x14ac:dyDescent="0.35">
      <c r="A34" s="7"/>
      <c r="B34" s="9"/>
      <c r="C34" s="14"/>
      <c r="D34" s="9"/>
      <c r="E34" s="9"/>
      <c r="F34" s="14"/>
      <c r="G34" s="9"/>
      <c r="H34" s="9"/>
      <c r="I34" s="14"/>
      <c r="J34" s="9"/>
      <c r="K34" s="26"/>
      <c r="L34" s="14"/>
      <c r="M34" s="9"/>
      <c r="N34" s="9"/>
      <c r="O34" s="14"/>
      <c r="P34" s="9"/>
      <c r="Q34" s="26"/>
      <c r="R34" s="14"/>
      <c r="S34" s="9"/>
      <c r="T34" s="9"/>
      <c r="U34" s="14"/>
      <c r="V34" s="9"/>
      <c r="W34" s="26"/>
      <c r="X34" s="14"/>
      <c r="Y34" s="9"/>
    </row>
    <row r="35" spans="1:33" ht="27" thickBot="1" x14ac:dyDescent="0.45">
      <c r="A35" s="61" t="s">
        <v>22</v>
      </c>
      <c r="C35" s="27"/>
      <c r="D35" s="27"/>
      <c r="E35" s="27"/>
      <c r="F35" s="27"/>
      <c r="G35" s="27"/>
      <c r="H35" s="27"/>
      <c r="I35" s="3"/>
      <c r="J35" s="3"/>
      <c r="K35" s="3"/>
      <c r="L35" s="3"/>
      <c r="AD35" s="19"/>
      <c r="AG35" s="12"/>
    </row>
    <row r="36" spans="1:33" x14ac:dyDescent="0.25">
      <c r="A36" s="67"/>
      <c r="B36" s="132" t="s">
        <v>23</v>
      </c>
      <c r="C36" s="132" t="s">
        <v>23</v>
      </c>
      <c r="D36" s="134" t="s">
        <v>23</v>
      </c>
      <c r="E36" s="134" t="s">
        <v>23</v>
      </c>
      <c r="F36" s="134" t="s">
        <v>23</v>
      </c>
      <c r="G36" s="68" t="s">
        <v>24</v>
      </c>
      <c r="H36" s="136" t="s">
        <v>24</v>
      </c>
      <c r="I36" s="138" t="s">
        <v>24</v>
      </c>
      <c r="J36" s="138" t="s">
        <v>24</v>
      </c>
      <c r="K36" s="138" t="s">
        <v>24</v>
      </c>
      <c r="L36" s="85"/>
      <c r="M36" s="85"/>
      <c r="N36" s="85"/>
      <c r="O36" s="85"/>
      <c r="P36" s="85"/>
      <c r="Q36" s="141" t="s">
        <v>56</v>
      </c>
      <c r="R36" s="140"/>
      <c r="S36" s="102"/>
      <c r="T36" s="102"/>
      <c r="U36" s="102"/>
    </row>
    <row r="37" spans="1:33" x14ac:dyDescent="0.25">
      <c r="A37" s="69"/>
      <c r="B37" s="133" t="s">
        <v>27</v>
      </c>
      <c r="C37" s="133" t="s">
        <v>27</v>
      </c>
      <c r="D37" s="135" t="s">
        <v>27</v>
      </c>
      <c r="E37" s="135" t="s">
        <v>27</v>
      </c>
      <c r="F37" s="135" t="s">
        <v>27</v>
      </c>
      <c r="G37" s="51" t="s">
        <v>28</v>
      </c>
      <c r="H37" s="137" t="s">
        <v>28</v>
      </c>
      <c r="I37" s="139" t="s">
        <v>28</v>
      </c>
      <c r="J37" s="139" t="s">
        <v>28</v>
      </c>
      <c r="K37" s="139" t="s">
        <v>28</v>
      </c>
      <c r="L37" s="86" t="s">
        <v>25</v>
      </c>
      <c r="M37" s="86" t="s">
        <v>25</v>
      </c>
      <c r="N37" s="86" t="s">
        <v>25</v>
      </c>
      <c r="O37" s="86" t="s">
        <v>25</v>
      </c>
      <c r="P37" s="86" t="s">
        <v>25</v>
      </c>
      <c r="Q37" s="100" t="s">
        <v>26</v>
      </c>
      <c r="R37" s="100" t="s">
        <v>26</v>
      </c>
      <c r="S37" s="103" t="s">
        <v>26</v>
      </c>
      <c r="T37" s="103" t="s">
        <v>26</v>
      </c>
      <c r="U37" s="103" t="s">
        <v>26</v>
      </c>
    </row>
    <row r="38" spans="1:33" x14ac:dyDescent="0.25">
      <c r="A38" s="69"/>
      <c r="B38" s="133" t="s">
        <v>29</v>
      </c>
      <c r="C38" s="133" t="s">
        <v>29</v>
      </c>
      <c r="D38" s="135" t="s">
        <v>30</v>
      </c>
      <c r="E38" s="135" t="s">
        <v>62</v>
      </c>
      <c r="F38" s="135" t="s">
        <v>62</v>
      </c>
      <c r="G38" s="51" t="s">
        <v>29</v>
      </c>
      <c r="H38" s="137" t="s">
        <v>29</v>
      </c>
      <c r="I38" s="139" t="s">
        <v>30</v>
      </c>
      <c r="J38" s="139" t="s">
        <v>62</v>
      </c>
      <c r="K38" s="139" t="s">
        <v>62</v>
      </c>
      <c r="L38" s="49" t="s">
        <v>29</v>
      </c>
      <c r="M38" s="49" t="s">
        <v>29</v>
      </c>
      <c r="N38" s="49" t="s">
        <v>30</v>
      </c>
      <c r="O38" s="49" t="s">
        <v>62</v>
      </c>
      <c r="P38" s="49" t="s">
        <v>62</v>
      </c>
      <c r="Q38" s="100" t="s">
        <v>29</v>
      </c>
      <c r="R38" s="100" t="s">
        <v>29</v>
      </c>
      <c r="S38" s="103" t="s">
        <v>29</v>
      </c>
      <c r="T38" s="103" t="s">
        <v>18</v>
      </c>
      <c r="U38" s="103" t="s">
        <v>18</v>
      </c>
    </row>
    <row r="39" spans="1:33" ht="15.75" x14ac:dyDescent="0.25">
      <c r="A39" s="70" t="s">
        <v>53</v>
      </c>
      <c r="B39" s="133" t="s">
        <v>31</v>
      </c>
      <c r="C39" s="133" t="s">
        <v>32</v>
      </c>
      <c r="D39" s="135" t="s">
        <v>59</v>
      </c>
      <c r="E39" s="135" t="s">
        <v>20</v>
      </c>
      <c r="F39" s="135" t="s">
        <v>21</v>
      </c>
      <c r="G39" s="51" t="s">
        <v>31</v>
      </c>
      <c r="H39" s="137" t="s">
        <v>32</v>
      </c>
      <c r="I39" s="139" t="s">
        <v>59</v>
      </c>
      <c r="J39" s="139" t="s">
        <v>20</v>
      </c>
      <c r="K39" s="139" t="s">
        <v>21</v>
      </c>
      <c r="L39" s="49" t="s">
        <v>31</v>
      </c>
      <c r="M39" s="49" t="s">
        <v>32</v>
      </c>
      <c r="N39" s="49" t="s">
        <v>60</v>
      </c>
      <c r="O39" s="49" t="s">
        <v>20</v>
      </c>
      <c r="P39" s="49" t="s">
        <v>21</v>
      </c>
      <c r="Q39" s="100" t="s">
        <v>31</v>
      </c>
      <c r="R39" s="100" t="s">
        <v>32</v>
      </c>
      <c r="S39" s="103" t="s">
        <v>61</v>
      </c>
      <c r="T39" s="103" t="s">
        <v>31</v>
      </c>
      <c r="U39" s="103" t="s">
        <v>21</v>
      </c>
    </row>
    <row r="40" spans="1:33" ht="21" x14ac:dyDescent="0.35">
      <c r="A40" s="41" t="s">
        <v>45</v>
      </c>
      <c r="B40" s="261">
        <v>3603.5313854509991</v>
      </c>
      <c r="C40" s="235">
        <f t="shared" ref="C40:C47" si="11">B40/5280</f>
        <v>0.68248700482026503</v>
      </c>
      <c r="D40" s="218">
        <f>B40/'Asset Summary'!B40</f>
        <v>1.3355066126925573E-2</v>
      </c>
      <c r="E40" s="251">
        <v>434304.71992642095</v>
      </c>
      <c r="F40" s="229">
        <f>E40*0.0000229568418910972</f>
        <v>9.9702647879080963</v>
      </c>
      <c r="G40" s="261">
        <v>5367.5625605002288</v>
      </c>
      <c r="H40" s="83">
        <f>G40/5280</f>
        <v>1.0165838182765585</v>
      </c>
      <c r="I40" s="218">
        <f>G40/'Asset Summary'!G40</f>
        <v>6.8818477006584982E-3</v>
      </c>
      <c r="J40" s="262">
        <v>768332.61315941787</v>
      </c>
      <c r="K40" s="229">
        <f>J40*0.0000229568418910972</f>
        <v>17.638490320074304</v>
      </c>
      <c r="L40" s="261">
        <v>11333.904229134689</v>
      </c>
      <c r="M40" s="235">
        <f>L40/5280</f>
        <v>2.1465727706694486</v>
      </c>
      <c r="N40" s="193">
        <f>L40/'Asset Summary'!L40</f>
        <v>6.5919589676427456E-3</v>
      </c>
      <c r="O40" s="264">
        <v>921503.54724216822</v>
      </c>
      <c r="P40" s="229">
        <f>O40*0.0000229568418910972</f>
        <v>21.154811236123674</v>
      </c>
      <c r="Q40" s="181">
        <f t="shared" ref="Q40:Q47" si="12">B40+G40+L40</f>
        <v>20304.998175085915</v>
      </c>
      <c r="R40" s="235">
        <f t="shared" ref="R40:R47" si="13">Q40/5280</f>
        <v>3.8456435937662716</v>
      </c>
      <c r="S40" s="193">
        <f>Q40/'Asset Summary'!Q40</f>
        <v>7.3326073389666253E-3</v>
      </c>
      <c r="T40" s="198">
        <f>E40+J40+O40</f>
        <v>2124140.880328007</v>
      </c>
      <c r="U40" s="237">
        <f>T40*0.0000229568418910972</f>
        <v>48.763566344106074</v>
      </c>
    </row>
    <row r="41" spans="1:33" ht="21" x14ac:dyDescent="0.35">
      <c r="A41" s="42" t="s">
        <v>46</v>
      </c>
      <c r="B41" s="261">
        <v>221.85857514439999</v>
      </c>
      <c r="C41" s="235">
        <f t="shared" si="11"/>
        <v>4.2018669534924238E-2</v>
      </c>
      <c r="D41" s="218">
        <f>B41/'Asset Summary'!B41</f>
        <v>5.0159113694208763E-3</v>
      </c>
      <c r="E41" s="251">
        <v>67273.134560623992</v>
      </c>
      <c r="F41" s="229">
        <f t="shared" ref="F41:F47" si="14">E41*0.0000229568418910972</f>
        <v>1.5443787136267517</v>
      </c>
      <c r="G41" s="261">
        <v>523.48341579229987</v>
      </c>
      <c r="H41" s="83">
        <f t="shared" ref="H41:H47" si="15">G41/5280</f>
        <v>9.9144586324299219E-2</v>
      </c>
      <c r="I41" s="218">
        <f>G41/'Asset Summary'!G41</f>
        <v>1.5125157224050167E-3</v>
      </c>
      <c r="J41" s="262">
        <v>108853.49970533201</v>
      </c>
      <c r="K41" s="229">
        <f>J41*0.0000229568418910972</f>
        <v>2.4989325820279027</v>
      </c>
      <c r="L41" s="261">
        <v>5146.3079241894493</v>
      </c>
      <c r="M41" s="235">
        <f>L41/5280</f>
        <v>0.97467953109648664</v>
      </c>
      <c r="N41" s="193">
        <f>L41/'Asset Summary'!L41</f>
        <v>3.9152135716991098E-3</v>
      </c>
      <c r="O41" s="264">
        <v>543330.07524907088</v>
      </c>
      <c r="P41" s="229">
        <f t="shared" ref="P41:P47" si="16">O41*0.0000229568418910972</f>
        <v>12.473142632170864</v>
      </c>
      <c r="Q41" s="181">
        <f t="shared" si="12"/>
        <v>5891.6499151261487</v>
      </c>
      <c r="R41" s="235">
        <f t="shared" si="13"/>
        <v>1.1158427869557099</v>
      </c>
      <c r="S41" s="193">
        <f>Q41/'Asset Summary'!Q41</f>
        <v>3.4559778895816252E-3</v>
      </c>
      <c r="T41" s="198">
        <f t="shared" ref="T41:T47" si="17">E41+J41+O41</f>
        <v>719456.70951502689</v>
      </c>
      <c r="U41" s="237">
        <f t="shared" ref="U41:U47" si="18">T41*0.0000229568418910972</f>
        <v>16.51645392782552</v>
      </c>
    </row>
    <row r="42" spans="1:33" ht="21" x14ac:dyDescent="0.35">
      <c r="A42" s="42" t="s">
        <v>47</v>
      </c>
      <c r="B42" s="261">
        <v>12.003920226</v>
      </c>
      <c r="C42" s="235">
        <f t="shared" si="11"/>
        <v>2.2734697397727272E-3</v>
      </c>
      <c r="D42" s="218">
        <f>B42/'Asset Summary'!B42</f>
        <v>7.4181200255347187E-4</v>
      </c>
      <c r="E42" s="251">
        <v>17954.461773986201</v>
      </c>
      <c r="F42" s="229">
        <f t="shared" si="14"/>
        <v>0.41217774018514974</v>
      </c>
      <c r="G42" s="266">
        <v>0</v>
      </c>
      <c r="H42" s="83">
        <f t="shared" si="15"/>
        <v>0</v>
      </c>
      <c r="I42" s="218">
        <f>G42/'Asset Summary'!G42</f>
        <v>0</v>
      </c>
      <c r="J42" s="262">
        <v>2483.4993176600001</v>
      </c>
      <c r="K42" s="229">
        <f t="shared" ref="K42:K47" si="19">J42*0.0000229568418910972</f>
        <v>5.70133011721684E-2</v>
      </c>
      <c r="L42" s="235">
        <v>0</v>
      </c>
      <c r="M42" s="235">
        <f t="shared" ref="M42:M47" si="20">L42/5280</f>
        <v>0</v>
      </c>
      <c r="N42" s="193">
        <f>L42/'Asset Summary'!L42</f>
        <v>0</v>
      </c>
      <c r="O42" s="264">
        <v>3006.8228260690821</v>
      </c>
      <c r="P42" s="229">
        <f t="shared" si="16"/>
        <v>6.9027156212609977E-2</v>
      </c>
      <c r="Q42" s="181">
        <f t="shared" si="12"/>
        <v>12.003920226</v>
      </c>
      <c r="R42" s="235">
        <f t="shared" si="13"/>
        <v>2.2734697397727272E-3</v>
      </c>
      <c r="S42" s="193">
        <f>Q42/'Asset Summary'!Q42</f>
        <v>9.2185550272062074E-5</v>
      </c>
      <c r="T42" s="198">
        <f t="shared" si="17"/>
        <v>23444.783917715282</v>
      </c>
      <c r="U42" s="237">
        <f t="shared" si="18"/>
        <v>0.53821819756992806</v>
      </c>
    </row>
    <row r="43" spans="1:33" ht="21" x14ac:dyDescent="0.35">
      <c r="A43" s="42" t="s">
        <v>48</v>
      </c>
      <c r="B43" s="261">
        <v>404.12759997199998</v>
      </c>
      <c r="C43" s="235">
        <f t="shared" si="11"/>
        <v>7.6539318176515145E-2</v>
      </c>
      <c r="D43" s="218">
        <f>B43/'Asset Summary'!B43</f>
        <v>1.0507349961909883E-2</v>
      </c>
      <c r="E43" s="251">
        <v>46781.670717233996</v>
      </c>
      <c r="F43" s="229">
        <f>E43*0.0000229568418910972</f>
        <v>1.0739594180569125</v>
      </c>
      <c r="G43" s="266">
        <v>0</v>
      </c>
      <c r="H43" s="83">
        <f t="shared" si="15"/>
        <v>0</v>
      </c>
      <c r="I43" s="218">
        <f>G43/'Asset Summary'!G43</f>
        <v>0</v>
      </c>
      <c r="J43" s="262">
        <v>12860.912668543511</v>
      </c>
      <c r="K43" s="229">
        <f t="shared" si="19"/>
        <v>0.29524593870696236</v>
      </c>
      <c r="L43" s="261">
        <v>573.33736759782994</v>
      </c>
      <c r="M43" s="235">
        <f t="shared" si="20"/>
        <v>0.10858662265110415</v>
      </c>
      <c r="N43" s="193">
        <f>L43/'Asset Summary'!L43</f>
        <v>1.7757436943382368E-3</v>
      </c>
      <c r="O43" s="264">
        <v>36455.704101395393</v>
      </c>
      <c r="P43" s="229">
        <f t="shared" si="16"/>
        <v>0.83690783508435773</v>
      </c>
      <c r="Q43" s="181">
        <f t="shared" si="12"/>
        <v>977.46496756982992</v>
      </c>
      <c r="R43" s="235">
        <f t="shared" si="13"/>
        <v>0.1851259408276193</v>
      </c>
      <c r="S43" s="193">
        <f>Q43/'Asset Summary'!Q43</f>
        <v>2.1917692796837524E-3</v>
      </c>
      <c r="T43" s="198">
        <f t="shared" si="17"/>
        <v>96098.2874871729</v>
      </c>
      <c r="U43" s="237">
        <f t="shared" si="18"/>
        <v>2.2061131918482326</v>
      </c>
    </row>
    <row r="44" spans="1:33" ht="21" x14ac:dyDescent="0.35">
      <c r="A44" s="42" t="s">
        <v>49</v>
      </c>
      <c r="B44" s="261">
        <v>1226.4311506448901</v>
      </c>
      <c r="C44" s="235">
        <f t="shared" si="11"/>
        <v>0.23227862701607765</v>
      </c>
      <c r="D44" s="218">
        <f>B44/'Asset Summary'!B44</f>
        <v>1.0754875486757914E-2</v>
      </c>
      <c r="E44" s="251">
        <v>164881.14972198519</v>
      </c>
      <c r="F44" s="229">
        <f t="shared" si="14"/>
        <v>3.7851504849899391</v>
      </c>
      <c r="G44" s="261">
        <v>725.60143113289996</v>
      </c>
      <c r="H44" s="83">
        <f t="shared" si="15"/>
        <v>0.13742451347214013</v>
      </c>
      <c r="I44" s="218">
        <f>G44/'Asset Summary'!G44</f>
        <v>3.4278623297092515E-3</v>
      </c>
      <c r="J44" s="262">
        <v>44036.323189952505</v>
      </c>
      <c r="K44" s="229">
        <f t="shared" si="19"/>
        <v>1.0109349089369968</v>
      </c>
      <c r="L44" s="261">
        <v>150.67447179992701</v>
      </c>
      <c r="M44" s="235">
        <f t="shared" si="20"/>
        <v>2.8536831780289207E-2</v>
      </c>
      <c r="N44" s="193">
        <f>L44/'Asset Summary'!L44</f>
        <v>2.1433775270132948E-4</v>
      </c>
      <c r="O44" s="264">
        <v>8795.9615094500004</v>
      </c>
      <c r="P44" s="229">
        <f t="shared" si="16"/>
        <v>0.20192749765262033</v>
      </c>
      <c r="Q44" s="181">
        <f t="shared" si="12"/>
        <v>2102.707053577717</v>
      </c>
      <c r="R44" s="235">
        <f t="shared" si="13"/>
        <v>0.39823997226850699</v>
      </c>
      <c r="S44" s="193">
        <f>Q44/'Asset Summary'!Q44</f>
        <v>2.0440643795759674E-3</v>
      </c>
      <c r="T44" s="198">
        <f t="shared" si="17"/>
        <v>217713.43442138768</v>
      </c>
      <c r="U44" s="237">
        <f t="shared" si="18"/>
        <v>4.9980128915795552</v>
      </c>
    </row>
    <row r="45" spans="1:33" ht="21" x14ac:dyDescent="0.35">
      <c r="A45" s="42" t="s">
        <v>50</v>
      </c>
      <c r="B45" s="261">
        <v>2051.3179514023795</v>
      </c>
      <c r="C45" s="235">
        <f t="shared" si="11"/>
        <v>0.38850718776560217</v>
      </c>
      <c r="D45" s="218">
        <f>B45/'Asset Summary'!B45</f>
        <v>1.7215361774161067E-2</v>
      </c>
      <c r="E45" s="251">
        <v>272318.64018900099</v>
      </c>
      <c r="F45" s="229">
        <f t="shared" si="14"/>
        <v>6.2515759668174828</v>
      </c>
      <c r="G45" s="261">
        <v>821.38247774870013</v>
      </c>
      <c r="H45" s="83">
        <f t="shared" si="15"/>
        <v>0.15556486320998109</v>
      </c>
      <c r="I45" s="218">
        <f>G45/'Asset Summary'!G45</f>
        <v>2.9113024735848785E-3</v>
      </c>
      <c r="J45" s="262">
        <v>54425.896115787611</v>
      </c>
      <c r="K45" s="229">
        <f t="shared" si="19"/>
        <v>1.2494466919114173</v>
      </c>
      <c r="L45" s="261">
        <v>339.70785816441298</v>
      </c>
      <c r="M45" s="235">
        <f t="shared" si="20"/>
        <v>6.4338609500835794E-2</v>
      </c>
      <c r="N45" s="193">
        <f>L45/'Asset Summary'!L45</f>
        <v>6.2953755645676543E-4</v>
      </c>
      <c r="O45" s="264">
        <v>47280.603878464499</v>
      </c>
      <c r="P45" s="229">
        <f t="shared" si="16"/>
        <v>1.0854133477535066</v>
      </c>
      <c r="Q45" s="181">
        <f t="shared" si="12"/>
        <v>3212.408287315493</v>
      </c>
      <c r="R45" s="235">
        <f t="shared" si="13"/>
        <v>0.60841066047641912</v>
      </c>
      <c r="S45" s="193">
        <f>Q45/'Asset Summary'!Q45</f>
        <v>3.4141616489090222E-3</v>
      </c>
      <c r="T45" s="198">
        <f t="shared" si="17"/>
        <v>374025.1401832531</v>
      </c>
      <c r="U45" s="237">
        <f t="shared" si="18"/>
        <v>8.5864360064824066</v>
      </c>
    </row>
    <row r="46" spans="1:33" ht="21" x14ac:dyDescent="0.35">
      <c r="A46" s="42" t="s">
        <v>51</v>
      </c>
      <c r="B46" s="235">
        <v>0</v>
      </c>
      <c r="C46" s="235">
        <f t="shared" si="11"/>
        <v>0</v>
      </c>
      <c r="D46" s="218">
        <f>B46/'Asset Summary'!B46</f>
        <v>0</v>
      </c>
      <c r="E46" s="251">
        <v>2352.9707524436999</v>
      </c>
      <c r="F46" s="229">
        <f t="shared" si="14"/>
        <v>5.4016777538226028E-2</v>
      </c>
      <c r="G46" s="261">
        <v>72.04298201520001</v>
      </c>
      <c r="H46" s="83">
        <f t="shared" si="15"/>
        <v>1.3644504169545456E-2</v>
      </c>
      <c r="I46" s="218">
        <f>G46/'Asset Summary'!G46</f>
        <v>3.1806396077079199E-3</v>
      </c>
      <c r="J46" s="262">
        <v>3367.532696883</v>
      </c>
      <c r="K46" s="229">
        <f t="shared" si="19"/>
        <v>7.7307915685443179E-2</v>
      </c>
      <c r="L46" s="235">
        <v>0</v>
      </c>
      <c r="M46" s="235">
        <f t="shared" si="20"/>
        <v>0</v>
      </c>
      <c r="N46" s="193">
        <f>L46/'Asset Summary'!L46</f>
        <v>0</v>
      </c>
      <c r="O46" s="264">
        <v>303.9370079043</v>
      </c>
      <c r="P46" s="229">
        <f t="shared" si="16"/>
        <v>6.9774338353121752E-3</v>
      </c>
      <c r="Q46" s="181">
        <f t="shared" si="12"/>
        <v>72.04298201520001</v>
      </c>
      <c r="R46" s="235">
        <f t="shared" si="13"/>
        <v>1.3644504169545456E-2</v>
      </c>
      <c r="S46" s="193">
        <f>Q46/'Asset Summary'!Q46</f>
        <v>1.1442181181948721E-3</v>
      </c>
      <c r="T46" s="198">
        <f t="shared" si="17"/>
        <v>6024.4404572309995</v>
      </c>
      <c r="U46" s="237">
        <f t="shared" si="18"/>
        <v>0.13830212705898137</v>
      </c>
    </row>
    <row r="47" spans="1:33" ht="21" x14ac:dyDescent="0.35">
      <c r="A47" s="42" t="s">
        <v>52</v>
      </c>
      <c r="B47" s="261">
        <v>3915.1651307650277</v>
      </c>
      <c r="C47" s="235">
        <f t="shared" si="11"/>
        <v>0.74150854749337647</v>
      </c>
      <c r="D47" s="218">
        <f>B47/'Asset Summary'!B47</f>
        <v>1.4487891763046658E-2</v>
      </c>
      <c r="E47" s="252">
        <v>481681.09559516743</v>
      </c>
      <c r="F47" s="230">
        <f t="shared" si="14"/>
        <v>11.057876753508735</v>
      </c>
      <c r="G47" s="261">
        <v>528.71181326019996</v>
      </c>
      <c r="H47" s="83">
        <f t="shared" si="15"/>
        <v>0.10013481311746211</v>
      </c>
      <c r="I47" s="218">
        <f>G47/'Asset Summary'!G47</f>
        <v>2.5025657625233175E-3</v>
      </c>
      <c r="J47" s="263">
        <v>36498.126239482903</v>
      </c>
      <c r="K47" s="230">
        <f t="shared" si="19"/>
        <v>0.83788171340111495</v>
      </c>
      <c r="L47" s="261">
        <v>273.19757805536995</v>
      </c>
      <c r="M47" s="235">
        <f t="shared" si="20"/>
        <v>5.1741965540789761E-2</v>
      </c>
      <c r="N47" s="193">
        <f>L47/'Asset Summary'!L47</f>
        <v>3.4576873348810878E-4</v>
      </c>
      <c r="O47" s="265">
        <v>60842.08610961536</v>
      </c>
      <c r="P47" s="230">
        <f t="shared" si="16"/>
        <v>1.396742151142961</v>
      </c>
      <c r="Q47" s="202">
        <f t="shared" si="12"/>
        <v>4717.0745220805975</v>
      </c>
      <c r="R47" s="235">
        <f t="shared" si="13"/>
        <v>0.89338532615162836</v>
      </c>
      <c r="S47" s="193">
        <f>Q47/'Asset Summary'!Q47</f>
        <v>3.709495903183732E-3</v>
      </c>
      <c r="T47" s="208">
        <f t="shared" si="17"/>
        <v>579021.30794426566</v>
      </c>
      <c r="U47" s="238">
        <f t="shared" si="18"/>
        <v>13.292500618052809</v>
      </c>
    </row>
    <row r="48" spans="1:33" ht="21.75" thickBot="1" x14ac:dyDescent="0.4">
      <c r="A48" s="48" t="s">
        <v>15</v>
      </c>
      <c r="B48" s="185">
        <f t="shared" ref="B48" si="21">SUM(B40:B47)</f>
        <v>11434.435713605697</v>
      </c>
      <c r="C48" s="240">
        <f>SUM(C40:C47)</f>
        <v>2.1656128245465336</v>
      </c>
      <c r="D48" s="192">
        <f>B48/'Asset Summary'!B48</f>
        <v>1.2964606469123514E-2</v>
      </c>
      <c r="E48" s="205">
        <f>SUM(E40:E47)</f>
        <v>1487547.8432368624</v>
      </c>
      <c r="F48" s="231">
        <f t="shared" ref="F48:U48" si="22">SUM(F40:F47)</f>
        <v>34.149400642631292</v>
      </c>
      <c r="G48" s="189">
        <f t="shared" si="22"/>
        <v>8038.7846804495284</v>
      </c>
      <c r="H48" s="84">
        <f t="shared" si="22"/>
        <v>1.5224970985699866</v>
      </c>
      <c r="I48" s="192">
        <f>G48/'Asset Summary'!G48</f>
        <v>4.0620514357154469E-3</v>
      </c>
      <c r="J48" s="205">
        <f>SUM(J40:J47)</f>
        <v>1030858.4030930593</v>
      </c>
      <c r="K48" s="234">
        <f t="shared" si="22"/>
        <v>23.665253371916304</v>
      </c>
      <c r="L48" s="190">
        <f t="shared" si="22"/>
        <v>17817.129428941676</v>
      </c>
      <c r="M48" s="236">
        <f t="shared" si="22"/>
        <v>3.3744563312389544</v>
      </c>
      <c r="N48" s="194">
        <f>L48/'Asset Summary'!L48</f>
        <v>3.2434265133811425E-3</v>
      </c>
      <c r="O48" s="188">
        <f t="shared" si="22"/>
        <v>1621518.7379241379</v>
      </c>
      <c r="P48" s="231">
        <f t="shared" si="22"/>
        <v>37.22494928997591</v>
      </c>
      <c r="Q48" s="191">
        <f t="shared" si="22"/>
        <v>37290.349822996905</v>
      </c>
      <c r="R48" s="236">
        <f>SUM(R40:R47)</f>
        <v>7.0625662543554748</v>
      </c>
      <c r="S48" s="194">
        <f>Q48/'Asset Summary'!Q48</f>
        <v>4.4636254290478334E-3</v>
      </c>
      <c r="T48" s="205">
        <f t="shared" si="22"/>
        <v>4139924.9842540594</v>
      </c>
      <c r="U48" s="239">
        <f t="shared" si="22"/>
        <v>95.039603304523496</v>
      </c>
    </row>
    <row r="49" spans="1:22" ht="21" x14ac:dyDescent="0.35">
      <c r="A49" s="7"/>
      <c r="B49" s="9"/>
      <c r="C49" s="29"/>
      <c r="D49" s="33"/>
      <c r="E49" s="9"/>
      <c r="F49" s="14"/>
      <c r="G49" s="33"/>
      <c r="H49" s="10"/>
      <c r="I49" s="34"/>
      <c r="J49" s="33"/>
      <c r="K49" s="35"/>
      <c r="L49" s="34"/>
      <c r="M49" s="33"/>
      <c r="N49" s="30"/>
      <c r="O49" s="30"/>
      <c r="P49" s="32"/>
    </row>
    <row r="50" spans="1:22" ht="21" x14ac:dyDescent="0.35">
      <c r="A50" s="7"/>
      <c r="B50" s="9"/>
      <c r="C50" s="29"/>
      <c r="D50" s="33"/>
      <c r="E50" s="9"/>
      <c r="F50" s="14"/>
      <c r="G50" s="33"/>
      <c r="H50" s="10"/>
      <c r="I50" s="34"/>
      <c r="J50" s="33"/>
      <c r="K50" s="35"/>
      <c r="L50" s="34"/>
      <c r="M50" s="33"/>
      <c r="N50" s="30"/>
      <c r="O50" s="30"/>
      <c r="P50" s="32"/>
    </row>
    <row r="51" spans="1:22" ht="27" thickBot="1" x14ac:dyDescent="0.45">
      <c r="A51" s="60" t="s">
        <v>33</v>
      </c>
    </row>
    <row r="52" spans="1:22" x14ac:dyDescent="0.25">
      <c r="A52" s="71"/>
      <c r="B52" s="158" t="s">
        <v>34</v>
      </c>
      <c r="C52" s="158" t="s">
        <v>34</v>
      </c>
      <c r="D52" s="158" t="s">
        <v>34</v>
      </c>
      <c r="E52" s="164" t="s">
        <v>35</v>
      </c>
      <c r="F52" s="165" t="s">
        <v>35</v>
      </c>
      <c r="G52" s="165" t="s">
        <v>35</v>
      </c>
      <c r="H52" s="72" t="s">
        <v>36</v>
      </c>
      <c r="I52" s="153" t="s">
        <v>36</v>
      </c>
      <c r="J52" s="153" t="s">
        <v>36</v>
      </c>
      <c r="K52" s="73" t="s">
        <v>37</v>
      </c>
      <c r="L52" s="145" t="s">
        <v>37</v>
      </c>
      <c r="M52" s="145" t="s">
        <v>38</v>
      </c>
      <c r="N52" s="141" t="s">
        <v>55</v>
      </c>
      <c r="O52" s="142"/>
      <c r="P52" s="102"/>
      <c r="R52" s="23"/>
      <c r="S52" s="23"/>
      <c r="T52" s="23"/>
      <c r="U52" s="23"/>
      <c r="V52" s="23"/>
    </row>
    <row r="53" spans="1:22" x14ac:dyDescent="0.25">
      <c r="A53" s="74"/>
      <c r="B53" s="161"/>
      <c r="C53" s="159" t="s">
        <v>39</v>
      </c>
      <c r="D53" s="159" t="s">
        <v>39</v>
      </c>
      <c r="E53" s="166" t="s">
        <v>39</v>
      </c>
      <c r="F53" s="167" t="s">
        <v>39</v>
      </c>
      <c r="G53" s="167" t="s">
        <v>39</v>
      </c>
      <c r="H53" s="36" t="s">
        <v>39</v>
      </c>
      <c r="I53" s="154" t="s">
        <v>39</v>
      </c>
      <c r="J53" s="154" t="s">
        <v>39</v>
      </c>
      <c r="K53" s="37" t="s">
        <v>39</v>
      </c>
      <c r="L53" s="146" t="s">
        <v>39</v>
      </c>
      <c r="M53" s="146" t="s">
        <v>39</v>
      </c>
      <c r="N53" s="50" t="s">
        <v>7</v>
      </c>
      <c r="O53" s="143" t="s">
        <v>8</v>
      </c>
      <c r="P53" s="103" t="s">
        <v>7</v>
      </c>
      <c r="R53" s="23"/>
      <c r="S53" s="23"/>
      <c r="T53" s="23"/>
      <c r="U53" s="23"/>
      <c r="V53" s="23"/>
    </row>
    <row r="54" spans="1:22" x14ac:dyDescent="0.25">
      <c r="A54" s="74"/>
      <c r="B54" s="159" t="s">
        <v>39</v>
      </c>
      <c r="C54" s="160" t="s">
        <v>10</v>
      </c>
      <c r="D54" s="160" t="s">
        <v>11</v>
      </c>
      <c r="E54" s="166" t="s">
        <v>40</v>
      </c>
      <c r="F54" s="168" t="s">
        <v>10</v>
      </c>
      <c r="G54" s="168" t="s">
        <v>11</v>
      </c>
      <c r="H54" s="36" t="s">
        <v>40</v>
      </c>
      <c r="I54" s="156" t="s">
        <v>10</v>
      </c>
      <c r="J54" s="155" t="s">
        <v>11</v>
      </c>
      <c r="K54" s="37" t="s">
        <v>40</v>
      </c>
      <c r="L54" s="150" t="s">
        <v>10</v>
      </c>
      <c r="M54" s="147" t="s">
        <v>11</v>
      </c>
      <c r="N54" s="50" t="s">
        <v>9</v>
      </c>
      <c r="O54" s="143" t="s">
        <v>10</v>
      </c>
      <c r="P54" s="104" t="s">
        <v>11</v>
      </c>
      <c r="R54" s="23"/>
      <c r="S54" s="23"/>
      <c r="T54" s="23"/>
      <c r="U54" s="23"/>
      <c r="V54" s="23"/>
    </row>
    <row r="55" spans="1:22" ht="15.75" x14ac:dyDescent="0.25">
      <c r="A55" s="75" t="s">
        <v>53</v>
      </c>
      <c r="B55" s="159" t="s">
        <v>9</v>
      </c>
      <c r="C55" s="160" t="s">
        <v>13</v>
      </c>
      <c r="D55" s="160" t="s">
        <v>14</v>
      </c>
      <c r="E55" s="166"/>
      <c r="F55" s="168" t="s">
        <v>13</v>
      </c>
      <c r="G55" s="168" t="s">
        <v>14</v>
      </c>
      <c r="H55" s="36"/>
      <c r="I55" s="156" t="s">
        <v>13</v>
      </c>
      <c r="J55" s="155" t="s">
        <v>14</v>
      </c>
      <c r="K55" s="37"/>
      <c r="L55" s="150" t="s">
        <v>13</v>
      </c>
      <c r="M55" s="147" t="s">
        <v>14</v>
      </c>
      <c r="N55" s="50"/>
      <c r="O55" s="143" t="s">
        <v>13</v>
      </c>
      <c r="P55" s="103" t="s">
        <v>14</v>
      </c>
      <c r="R55" s="23"/>
      <c r="S55" s="23"/>
      <c r="T55" s="23"/>
      <c r="U55" s="23"/>
      <c r="V55" s="23"/>
    </row>
    <row r="56" spans="1:22" ht="21" x14ac:dyDescent="0.35">
      <c r="A56" s="41" t="s">
        <v>45</v>
      </c>
      <c r="B56" s="220">
        <v>12</v>
      </c>
      <c r="C56" s="80">
        <f>B56/'Asset Summary'!B56</f>
        <v>0.75</v>
      </c>
      <c r="D56" s="221">
        <v>149975080</v>
      </c>
      <c r="E56" s="219">
        <v>2</v>
      </c>
      <c r="F56" s="80">
        <f>E56/'Asset Summary'!E56</f>
        <v>0.33333333333333331</v>
      </c>
      <c r="G56" s="246">
        <v>352711</v>
      </c>
      <c r="H56" s="198">
        <v>0</v>
      </c>
      <c r="I56" s="80">
        <f>H56/'Asset Summary'!H56</f>
        <v>0</v>
      </c>
      <c r="J56" s="77">
        <v>0</v>
      </c>
      <c r="K56" s="198">
        <v>0</v>
      </c>
      <c r="L56" s="80">
        <v>0</v>
      </c>
      <c r="M56" s="77">
        <v>0</v>
      </c>
      <c r="N56" s="181">
        <f t="shared" ref="N56:N63" si="23">B56+E56+H56+K56</f>
        <v>14</v>
      </c>
      <c r="O56" s="80">
        <f>N56/'Asset Summary'!N56</f>
        <v>0.56000000000000005</v>
      </c>
      <c r="P56" s="105">
        <f>D56+G56+J56+M56</f>
        <v>150327791</v>
      </c>
      <c r="R56" s="23"/>
      <c r="S56" s="23"/>
      <c r="T56" s="23"/>
      <c r="U56" s="23"/>
      <c r="V56" s="23"/>
    </row>
    <row r="57" spans="1:22" ht="21" x14ac:dyDescent="0.35">
      <c r="A57" s="42" t="s">
        <v>46</v>
      </c>
      <c r="B57" s="220">
        <v>5</v>
      </c>
      <c r="C57" s="80">
        <f>B57/'Asset Summary'!B57</f>
        <v>0.29411764705882354</v>
      </c>
      <c r="D57" s="221">
        <v>20655292</v>
      </c>
      <c r="E57" s="219">
        <v>1</v>
      </c>
      <c r="F57" s="80">
        <f>E57/'Asset Summary'!E57</f>
        <v>0.33333333333333331</v>
      </c>
      <c r="G57" s="246">
        <v>651965</v>
      </c>
      <c r="H57" s="198">
        <v>0</v>
      </c>
      <c r="I57" s="80">
        <f>H57/'Asset Summary'!H57</f>
        <v>0</v>
      </c>
      <c r="J57" s="77">
        <v>0</v>
      </c>
      <c r="K57" s="198">
        <v>0</v>
      </c>
      <c r="L57" s="80">
        <f>K57/'Asset Summary'!K57</f>
        <v>0</v>
      </c>
      <c r="M57" s="77">
        <v>0</v>
      </c>
      <c r="N57" s="181">
        <f t="shared" si="23"/>
        <v>6</v>
      </c>
      <c r="O57" s="80">
        <f>N57/'Asset Summary'!N57</f>
        <v>0.2608695652173913</v>
      </c>
      <c r="P57" s="105">
        <f t="shared" ref="P57:P63" si="24">D57+G57+J57+M57</f>
        <v>21307257</v>
      </c>
      <c r="R57" s="38"/>
      <c r="S57" s="11"/>
      <c r="T57" s="30"/>
      <c r="U57" s="30"/>
      <c r="V57" s="31"/>
    </row>
    <row r="58" spans="1:22" ht="21" x14ac:dyDescent="0.35">
      <c r="A58" s="42" t="s">
        <v>47</v>
      </c>
      <c r="B58" s="220">
        <v>1</v>
      </c>
      <c r="C58" s="80">
        <f>B58/'Asset Summary'!B58</f>
        <v>0.33333333333333331</v>
      </c>
      <c r="D58" s="221">
        <v>4684840</v>
      </c>
      <c r="E58" s="206">
        <v>0</v>
      </c>
      <c r="F58" s="80">
        <f>E58/'Asset Summary'!E58</f>
        <v>0</v>
      </c>
      <c r="G58" s="77">
        <v>0</v>
      </c>
      <c r="H58" s="198">
        <v>0</v>
      </c>
      <c r="I58" s="80">
        <v>0</v>
      </c>
      <c r="J58" s="77">
        <v>0</v>
      </c>
      <c r="K58" s="198">
        <v>0</v>
      </c>
      <c r="L58" s="80">
        <v>0</v>
      </c>
      <c r="M58" s="77">
        <v>0</v>
      </c>
      <c r="N58" s="181">
        <f t="shared" si="23"/>
        <v>1</v>
      </c>
      <c r="O58" s="80">
        <f>N58/'Asset Summary'!N58</f>
        <v>0.25</v>
      </c>
      <c r="P58" s="105">
        <f t="shared" si="24"/>
        <v>4684840</v>
      </c>
      <c r="R58" s="38"/>
      <c r="S58" s="11"/>
      <c r="T58" s="30"/>
      <c r="U58" s="30"/>
      <c r="V58" s="31"/>
    </row>
    <row r="59" spans="1:22" ht="21" x14ac:dyDescent="0.35">
      <c r="A59" s="42" t="s">
        <v>48</v>
      </c>
      <c r="B59" s="198">
        <v>0</v>
      </c>
      <c r="C59" s="80">
        <f>B59/'Asset Summary'!B59</f>
        <v>0</v>
      </c>
      <c r="D59" s="77">
        <v>0</v>
      </c>
      <c r="E59" s="198">
        <v>0</v>
      </c>
      <c r="F59" s="80">
        <f>E59/'Asset Summary'!E59</f>
        <v>0</v>
      </c>
      <c r="G59" s="77">
        <v>0</v>
      </c>
      <c r="H59" s="198">
        <v>0</v>
      </c>
      <c r="I59" s="80">
        <v>0</v>
      </c>
      <c r="J59" s="77">
        <v>0</v>
      </c>
      <c r="K59" s="198">
        <v>0</v>
      </c>
      <c r="L59" s="80">
        <v>0</v>
      </c>
      <c r="M59" s="77">
        <v>0</v>
      </c>
      <c r="N59" s="181">
        <f t="shared" si="23"/>
        <v>0</v>
      </c>
      <c r="O59" s="80">
        <f>N59/'Asset Summary'!N59</f>
        <v>0</v>
      </c>
      <c r="P59" s="105">
        <f t="shared" si="24"/>
        <v>0</v>
      </c>
      <c r="R59" s="38"/>
      <c r="S59" s="11"/>
      <c r="T59" s="30"/>
      <c r="U59" s="30"/>
      <c r="V59" s="31"/>
    </row>
    <row r="60" spans="1:22" ht="21" x14ac:dyDescent="0.35">
      <c r="A60" s="42" t="s">
        <v>49</v>
      </c>
      <c r="B60" s="198">
        <v>0</v>
      </c>
      <c r="C60" s="80">
        <f>B60/'Asset Summary'!B60</f>
        <v>0</v>
      </c>
      <c r="D60" s="77">
        <v>0</v>
      </c>
      <c r="E60" s="198">
        <v>0</v>
      </c>
      <c r="F60" s="80">
        <f>E60/'Asset Summary'!E60</f>
        <v>0</v>
      </c>
      <c r="G60" s="77">
        <v>0</v>
      </c>
      <c r="H60" s="198">
        <v>0</v>
      </c>
      <c r="I60" s="80">
        <v>0</v>
      </c>
      <c r="J60" s="77">
        <v>0</v>
      </c>
      <c r="K60" s="198">
        <v>0</v>
      </c>
      <c r="L60" s="80">
        <v>0</v>
      </c>
      <c r="M60" s="77">
        <v>0</v>
      </c>
      <c r="N60" s="181">
        <f t="shared" si="23"/>
        <v>0</v>
      </c>
      <c r="O60" s="80">
        <f>N60/'Asset Summary'!N60</f>
        <v>0</v>
      </c>
      <c r="P60" s="105">
        <f t="shared" si="24"/>
        <v>0</v>
      </c>
      <c r="R60" s="23"/>
      <c r="S60" s="23"/>
      <c r="T60" s="23"/>
      <c r="U60" s="23"/>
      <c r="V60" s="23"/>
    </row>
    <row r="61" spans="1:22" ht="21" x14ac:dyDescent="0.35">
      <c r="A61" s="42" t="s">
        <v>50</v>
      </c>
      <c r="B61" s="198">
        <v>0</v>
      </c>
      <c r="C61" s="80">
        <f>B61/'Asset Summary'!B61</f>
        <v>0</v>
      </c>
      <c r="D61" s="77">
        <v>0</v>
      </c>
      <c r="E61" s="198">
        <v>0</v>
      </c>
      <c r="F61" s="80">
        <f>E61/'Asset Summary'!E61</f>
        <v>0</v>
      </c>
      <c r="G61" s="77">
        <v>0</v>
      </c>
      <c r="H61" s="198">
        <v>0</v>
      </c>
      <c r="I61" s="80">
        <f>H61/'Asset Summary'!H61</f>
        <v>0</v>
      </c>
      <c r="J61" s="77">
        <v>0</v>
      </c>
      <c r="K61" s="219">
        <v>1</v>
      </c>
      <c r="L61" s="80">
        <f>K61/'Asset Summary'!K61</f>
        <v>1</v>
      </c>
      <c r="M61" s="221">
        <v>27781800</v>
      </c>
      <c r="N61" s="182">
        <f t="shared" si="23"/>
        <v>1</v>
      </c>
      <c r="O61" s="80">
        <f>N61/'Asset Summary'!N61</f>
        <v>0.05</v>
      </c>
      <c r="P61" s="105">
        <f t="shared" si="24"/>
        <v>27781800</v>
      </c>
      <c r="R61" s="23"/>
      <c r="S61" s="11"/>
      <c r="T61" s="30"/>
      <c r="U61" s="32"/>
      <c r="V61" s="31"/>
    </row>
    <row r="62" spans="1:22" ht="21" x14ac:dyDescent="0.35">
      <c r="A62" s="42" t="s">
        <v>51</v>
      </c>
      <c r="B62" s="198">
        <v>0</v>
      </c>
      <c r="C62" s="80">
        <f>B62/'Asset Summary'!B62</f>
        <v>0</v>
      </c>
      <c r="D62" s="77">
        <v>0</v>
      </c>
      <c r="E62" s="198">
        <v>0</v>
      </c>
      <c r="F62" s="80">
        <v>0</v>
      </c>
      <c r="G62" s="77">
        <v>0</v>
      </c>
      <c r="H62" s="198">
        <v>0</v>
      </c>
      <c r="I62" s="80">
        <f>H62/'Asset Summary'!H62</f>
        <v>0</v>
      </c>
      <c r="J62" s="77">
        <v>0</v>
      </c>
      <c r="K62" s="198">
        <v>0</v>
      </c>
      <c r="L62" s="80">
        <v>0</v>
      </c>
      <c r="M62" s="77">
        <v>0</v>
      </c>
      <c r="N62" s="182">
        <f t="shared" si="23"/>
        <v>0</v>
      </c>
      <c r="O62" s="80">
        <f>N62/'Asset Summary'!N62</f>
        <v>0</v>
      </c>
      <c r="P62" s="105">
        <f t="shared" si="24"/>
        <v>0</v>
      </c>
      <c r="R62" s="23"/>
      <c r="S62" s="11"/>
      <c r="T62" s="30"/>
      <c r="U62" s="30"/>
      <c r="V62" s="31"/>
    </row>
    <row r="63" spans="1:22" ht="21" x14ac:dyDescent="0.35">
      <c r="A63" s="42" t="s">
        <v>52</v>
      </c>
      <c r="B63" s="199">
        <v>0</v>
      </c>
      <c r="C63" s="80">
        <f>B63/'Asset Summary'!B63</f>
        <v>0</v>
      </c>
      <c r="D63" s="170">
        <v>0</v>
      </c>
      <c r="E63" s="199">
        <v>0</v>
      </c>
      <c r="F63" s="80">
        <f>E63/'Asset Summary'!E63</f>
        <v>0</v>
      </c>
      <c r="G63" s="170">
        <v>0</v>
      </c>
      <c r="H63" s="199">
        <v>0</v>
      </c>
      <c r="I63" s="80">
        <f>H63/'Asset Summary'!H63</f>
        <v>0</v>
      </c>
      <c r="J63" s="170">
        <v>0</v>
      </c>
      <c r="K63" s="199">
        <v>0</v>
      </c>
      <c r="L63" s="80">
        <v>0</v>
      </c>
      <c r="M63" s="170">
        <v>0</v>
      </c>
      <c r="N63" s="182">
        <f t="shared" si="23"/>
        <v>0</v>
      </c>
      <c r="O63" s="80">
        <f>N63/'Asset Summary'!N63</f>
        <v>0</v>
      </c>
      <c r="P63" s="105">
        <f t="shared" si="24"/>
        <v>0</v>
      </c>
      <c r="R63" s="23"/>
      <c r="S63" s="11"/>
      <c r="T63" s="30"/>
      <c r="U63" s="30"/>
      <c r="V63" s="31"/>
    </row>
    <row r="64" spans="1:22" ht="21.75" thickBot="1" x14ac:dyDescent="0.4">
      <c r="A64" s="48" t="s">
        <v>15</v>
      </c>
      <c r="B64" s="197">
        <f t="shared" ref="B64:P64" si="25">SUM(B56:B63)</f>
        <v>18</v>
      </c>
      <c r="C64" s="152">
        <f>B64/'Asset Summary'!B64</f>
        <v>0.21176470588235294</v>
      </c>
      <c r="D64" s="171">
        <f t="shared" si="25"/>
        <v>175315212</v>
      </c>
      <c r="E64" s="200">
        <f t="shared" si="25"/>
        <v>3</v>
      </c>
      <c r="F64" s="152">
        <f>E64/'Asset Summary'!E64</f>
        <v>0.14285714285714285</v>
      </c>
      <c r="G64" s="79">
        <f t="shared" si="25"/>
        <v>1004676</v>
      </c>
      <c r="H64" s="200">
        <f t="shared" si="25"/>
        <v>0</v>
      </c>
      <c r="I64" s="152">
        <f>H64/'Asset Summary'!H64</f>
        <v>0</v>
      </c>
      <c r="J64" s="79">
        <f t="shared" si="25"/>
        <v>0</v>
      </c>
      <c r="K64" s="200">
        <f t="shared" si="25"/>
        <v>1</v>
      </c>
      <c r="L64" s="152">
        <f>K64/'Asset Summary'!K64</f>
        <v>0.5</v>
      </c>
      <c r="M64" s="171">
        <f t="shared" si="25"/>
        <v>27781800</v>
      </c>
      <c r="N64" s="200">
        <f t="shared" si="25"/>
        <v>22</v>
      </c>
      <c r="O64" s="144">
        <f>N64/'Asset Summary'!N64</f>
        <v>0.1864406779661017</v>
      </c>
      <c r="P64" s="172">
        <f t="shared" si="25"/>
        <v>204101688</v>
      </c>
      <c r="R64" s="23"/>
      <c r="S64" s="23"/>
      <c r="T64" s="23"/>
      <c r="U64" s="23"/>
      <c r="V64" s="23"/>
    </row>
    <row r="65" spans="1:16" s="23" customFormat="1" ht="21" x14ac:dyDescent="0.35">
      <c r="A65" s="7"/>
      <c r="B65" s="30"/>
      <c r="C65" s="11"/>
      <c r="D65" s="30"/>
      <c r="E65" s="30"/>
      <c r="F65" s="11"/>
      <c r="G65" s="30"/>
      <c r="H65" s="30"/>
      <c r="I65" s="11"/>
      <c r="J65" s="30"/>
      <c r="K65" s="30"/>
      <c r="L65" s="11"/>
      <c r="M65" s="30"/>
      <c r="N65" s="30"/>
      <c r="O65" s="11"/>
      <c r="P65" s="30"/>
    </row>
    <row r="66" spans="1:16" ht="20.25" customHeight="1" x14ac:dyDescent="0.25">
      <c r="A66" s="28"/>
      <c r="H66" s="39"/>
      <c r="J66" s="39"/>
      <c r="K66" s="3"/>
      <c r="L66" s="3"/>
      <c r="M66" s="3"/>
      <c r="N66" s="3"/>
    </row>
    <row r="67" spans="1:16" ht="27" thickBot="1" x14ac:dyDescent="0.45">
      <c r="A67" s="60" t="s">
        <v>54</v>
      </c>
      <c r="D67" s="23"/>
    </row>
    <row r="68" spans="1:16" x14ac:dyDescent="0.25">
      <c r="A68" s="45"/>
      <c r="B68" s="46" t="s">
        <v>41</v>
      </c>
      <c r="C68" s="270" t="s">
        <v>42</v>
      </c>
      <c r="D68" s="243"/>
      <c r="I68" s="177"/>
      <c r="J68" s="177"/>
      <c r="K68" s="177"/>
      <c r="L68" s="177"/>
      <c r="M68" s="177"/>
      <c r="N68" s="177"/>
      <c r="O68" s="177"/>
    </row>
    <row r="69" spans="1:16" ht="15.75" x14ac:dyDescent="0.25">
      <c r="A69" s="47" t="s">
        <v>53</v>
      </c>
      <c r="B69" s="44" t="s">
        <v>9</v>
      </c>
      <c r="C69" s="271" t="s">
        <v>43</v>
      </c>
      <c r="D69" s="243"/>
      <c r="E69" s="177"/>
      <c r="F69" s="177"/>
      <c r="I69" s="175"/>
      <c r="J69" s="176"/>
      <c r="K69" s="176"/>
      <c r="L69" s="176"/>
      <c r="M69" s="176"/>
      <c r="N69" s="176"/>
      <c r="O69" s="176"/>
    </row>
    <row r="70" spans="1:16" ht="21" x14ac:dyDescent="0.35">
      <c r="A70" s="41" t="s">
        <v>45</v>
      </c>
      <c r="B70" s="276">
        <v>505.39216668199998</v>
      </c>
      <c r="C70" s="272">
        <f>B70/'Asset Summary'!B70</f>
        <v>1.2080294311707301E-2</v>
      </c>
      <c r="D70" s="30"/>
      <c r="E70" s="176"/>
      <c r="F70" s="176"/>
      <c r="I70" s="175"/>
      <c r="J70" s="176"/>
      <c r="K70" s="176"/>
      <c r="L70" s="176"/>
      <c r="M70" s="176"/>
      <c r="N70" s="176"/>
      <c r="O70" s="176"/>
    </row>
    <row r="71" spans="1:16" ht="21" x14ac:dyDescent="0.35">
      <c r="A71" s="42" t="s">
        <v>46</v>
      </c>
      <c r="B71" s="276">
        <v>3097.0552369400002</v>
      </c>
      <c r="C71" s="272">
        <f>B71/'Asset Summary'!B71</f>
        <v>4.4009064994007023E-2</v>
      </c>
      <c r="D71" s="182"/>
      <c r="E71" s="176"/>
      <c r="F71" s="176"/>
      <c r="I71" s="175"/>
      <c r="J71" s="176"/>
      <c r="K71" s="176"/>
      <c r="L71" s="176"/>
      <c r="M71" s="176"/>
      <c r="N71" s="176"/>
      <c r="O71" s="176"/>
    </row>
    <row r="72" spans="1:16" ht="21" x14ac:dyDescent="0.35">
      <c r="A72" s="42" t="s">
        <v>47</v>
      </c>
      <c r="B72" s="276">
        <v>24.674087285999999</v>
      </c>
      <c r="C72" s="272">
        <f>B72/'Asset Summary'!B72</f>
        <v>8.171376246370033E-3</v>
      </c>
      <c r="D72" s="182"/>
      <c r="E72" s="176"/>
      <c r="F72" s="176"/>
      <c r="I72" s="175"/>
      <c r="J72" s="176"/>
      <c r="K72" s="176"/>
      <c r="L72" s="176"/>
      <c r="M72" s="176"/>
      <c r="N72" s="176"/>
      <c r="O72" s="176"/>
    </row>
    <row r="73" spans="1:16" ht="21" x14ac:dyDescent="0.35">
      <c r="A73" s="42" t="s">
        <v>48</v>
      </c>
      <c r="B73" s="276">
        <v>393.14068436600002</v>
      </c>
      <c r="C73" s="272">
        <f>B73/'Asset Summary'!B73</f>
        <v>1.9532856340106278E-2</v>
      </c>
      <c r="D73" s="182"/>
      <c r="E73" s="176"/>
      <c r="F73" s="176"/>
      <c r="I73" s="175"/>
      <c r="J73" s="176"/>
      <c r="K73" s="176"/>
      <c r="L73" s="176"/>
      <c r="M73" s="176"/>
      <c r="N73" s="176"/>
      <c r="O73" s="176"/>
    </row>
    <row r="74" spans="1:16" ht="21" x14ac:dyDescent="0.35">
      <c r="A74" s="42" t="s">
        <v>49</v>
      </c>
      <c r="B74" s="276">
        <v>69.3675885201</v>
      </c>
      <c r="C74" s="272">
        <f>B74/'Asset Summary'!B74</f>
        <v>1.801048554252469E-3</v>
      </c>
      <c r="D74" s="30"/>
      <c r="E74" s="176"/>
      <c r="F74" s="176"/>
      <c r="I74" s="175"/>
      <c r="J74" s="176"/>
      <c r="K74" s="176"/>
      <c r="L74" s="176"/>
      <c r="M74" s="176"/>
      <c r="N74" s="176"/>
      <c r="O74" s="176"/>
    </row>
    <row r="75" spans="1:16" ht="21" x14ac:dyDescent="0.35">
      <c r="A75" s="42" t="s">
        <v>50</v>
      </c>
      <c r="B75" s="276">
        <v>245.517087817</v>
      </c>
      <c r="C75" s="272">
        <f>B75/'Asset Summary'!B75</f>
        <v>6.5966554691912812E-3</v>
      </c>
      <c r="D75" s="182"/>
      <c r="E75" s="176"/>
      <c r="F75" s="176"/>
      <c r="I75" s="175"/>
      <c r="J75" s="176"/>
      <c r="K75" s="176"/>
      <c r="L75" s="176"/>
      <c r="M75" s="176"/>
      <c r="N75" s="176"/>
      <c r="O75" s="176"/>
    </row>
    <row r="76" spans="1:16" ht="21" x14ac:dyDescent="0.35">
      <c r="A76" s="42" t="s">
        <v>51</v>
      </c>
      <c r="B76" s="276">
        <v>1.79399800301</v>
      </c>
      <c r="C76" s="272">
        <f>B76/'Asset Summary'!B76</f>
        <v>4.0404040404130913E-3</v>
      </c>
      <c r="D76" s="182"/>
      <c r="E76" s="176"/>
      <c r="F76" s="176"/>
      <c r="I76" s="175"/>
      <c r="J76" s="176"/>
      <c r="K76" s="176"/>
      <c r="L76" s="176"/>
      <c r="M76" s="176"/>
      <c r="N76" s="176"/>
      <c r="O76" s="176"/>
    </row>
    <row r="77" spans="1:16" ht="21" x14ac:dyDescent="0.35">
      <c r="A77" s="42" t="s">
        <v>52</v>
      </c>
      <c r="B77" s="276">
        <v>312.50197863599999</v>
      </c>
      <c r="C77" s="273">
        <f>B77/'Asset Summary'!B77</f>
        <v>6.9841773338815165E-3</v>
      </c>
      <c r="D77" s="30"/>
      <c r="E77" s="176"/>
      <c r="F77" s="176"/>
    </row>
    <row r="78" spans="1:16" ht="21.75" thickBot="1" x14ac:dyDescent="0.4">
      <c r="A78" s="48" t="s">
        <v>15</v>
      </c>
      <c r="B78" s="197">
        <f>SUM(B70:B77)</f>
        <v>4649.4428282501103</v>
      </c>
      <c r="C78" s="274">
        <f>B78/'Asset Summary'!B78</f>
        <v>1.8142202479682467E-2</v>
      </c>
      <c r="D78" s="275"/>
    </row>
    <row r="79" spans="1:16" ht="15.75" customHeight="1" x14ac:dyDescent="0.25">
      <c r="B79" s="23"/>
      <c r="D79" s="2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79"/>
  <sheetViews>
    <sheetView topLeftCell="A34" zoomScale="70" zoomScaleNormal="70" workbookViewId="0">
      <pane xSplit="1" topLeftCell="B1" activePane="topRight" state="frozen"/>
      <selection activeCell="A4" sqref="A4"/>
      <selection pane="topRight" activeCell="A2" sqref="A2"/>
    </sheetView>
  </sheetViews>
  <sheetFormatPr defaultColWidth="9.140625" defaultRowHeight="15" x14ac:dyDescent="0.25"/>
  <cols>
    <col min="1" max="1" width="61" style="2" customWidth="1"/>
    <col min="2" max="2" width="26.28515625" style="2" customWidth="1"/>
    <col min="3" max="3" width="25.85546875" style="2" customWidth="1"/>
    <col min="4" max="4" width="26.5703125" style="2" customWidth="1"/>
    <col min="5" max="5" width="26.140625" style="2" customWidth="1"/>
    <col min="6" max="6" width="26.42578125" style="2" customWidth="1"/>
    <col min="7" max="7" width="28.42578125" style="2" customWidth="1"/>
    <col min="8" max="8" width="27.28515625" style="2" customWidth="1"/>
    <col min="9" max="9" width="27.7109375" style="2" customWidth="1"/>
    <col min="10" max="10" width="28.28515625" style="2" customWidth="1"/>
    <col min="11" max="11" width="25.5703125" style="2" customWidth="1"/>
    <col min="12" max="12" width="20.28515625" style="2" customWidth="1"/>
    <col min="13" max="13" width="26.42578125" style="2" customWidth="1"/>
    <col min="14" max="14" width="22.28515625" style="2" customWidth="1"/>
    <col min="15" max="15" width="24.85546875" style="2" customWidth="1"/>
    <col min="16" max="17" width="30.28515625" style="2" customWidth="1"/>
    <col min="18" max="18" width="22.140625" style="2" customWidth="1"/>
    <col min="19" max="19" width="23.28515625" style="2" customWidth="1"/>
    <col min="20" max="20" width="28.28515625" style="2" customWidth="1"/>
    <col min="21" max="21" width="25" style="2" customWidth="1"/>
    <col min="22" max="22" width="20.28515625" style="2" bestFit="1" customWidth="1"/>
    <col min="23" max="23" width="24" style="2" customWidth="1"/>
    <col min="24" max="24" width="25.5703125" style="2" customWidth="1"/>
    <col min="25" max="25" width="25.85546875" style="2" customWidth="1"/>
    <col min="26" max="26" width="20.28515625" style="2" bestFit="1" customWidth="1"/>
    <col min="27" max="27" width="30" style="2" customWidth="1"/>
    <col min="28" max="28" width="26" style="2" bestFit="1" customWidth="1"/>
    <col min="29" max="29" width="15.7109375" style="2" bestFit="1" customWidth="1"/>
    <col min="30" max="30" width="17.5703125" style="2" customWidth="1"/>
    <col min="31" max="31" width="24" style="2" bestFit="1" customWidth="1"/>
    <col min="32" max="32" width="15" style="2" customWidth="1"/>
    <col min="33" max="33" width="27" style="2" customWidth="1"/>
    <col min="34" max="34" width="25.140625" style="2" customWidth="1"/>
    <col min="35" max="35" width="21.140625" style="2" customWidth="1"/>
    <col min="36" max="36" width="16.5703125" style="2" customWidth="1"/>
    <col min="37" max="37" width="15" style="2" customWidth="1"/>
    <col min="38" max="38" width="19.7109375" style="2" customWidth="1"/>
    <col min="39" max="39" width="18.42578125" style="2" customWidth="1"/>
    <col min="40" max="40" width="19" style="2" customWidth="1"/>
    <col min="41" max="41" width="15.5703125" style="2" customWidth="1"/>
    <col min="42" max="42" width="23.28515625" style="2" bestFit="1" customWidth="1"/>
    <col min="43" max="43" width="21.42578125" style="2" bestFit="1" customWidth="1"/>
    <col min="44" max="44" width="14.140625" style="2" bestFit="1" customWidth="1"/>
    <col min="45" max="45" width="24.85546875" style="2" bestFit="1" customWidth="1"/>
    <col min="46" max="46" width="16.28515625" style="2" customWidth="1"/>
    <col min="47" max="47" width="18.42578125" style="2" customWidth="1"/>
    <col min="48" max="48" width="17.85546875" style="2" customWidth="1"/>
    <col min="49" max="49" width="17.42578125" style="2" customWidth="1"/>
    <col min="50" max="50" width="13.140625" style="2" customWidth="1"/>
    <col min="51" max="51" width="19.42578125" style="2" customWidth="1"/>
    <col min="52" max="52" width="14.42578125" style="2" bestFit="1" customWidth="1"/>
    <col min="53" max="53" width="15.140625" style="2" customWidth="1"/>
    <col min="54" max="54" width="18.85546875" style="2" customWidth="1"/>
    <col min="55" max="55" width="22.42578125" style="2" bestFit="1" customWidth="1"/>
    <col min="56" max="16384" width="9.140625" style="2"/>
  </cols>
  <sheetData>
    <row r="1" spans="1:30" ht="33.75" x14ac:dyDescent="0.5">
      <c r="A1" s="201" t="s">
        <v>69</v>
      </c>
    </row>
    <row r="2" spans="1:30" ht="33.75" x14ac:dyDescent="0.5">
      <c r="A2" s="1"/>
    </row>
    <row r="3" spans="1:30" ht="27" thickBot="1" x14ac:dyDescent="0.45">
      <c r="A3" s="60" t="s">
        <v>0</v>
      </c>
      <c r="C3" s="3"/>
      <c r="E3" s="3"/>
      <c r="F3" s="3"/>
      <c r="N3" s="3"/>
      <c r="O3" s="3"/>
      <c r="P3" s="3"/>
      <c r="Q3" s="3"/>
      <c r="R3" s="3"/>
      <c r="S3" s="3"/>
      <c r="T3" s="3"/>
      <c r="U3" s="3"/>
      <c r="V3" s="3"/>
      <c r="W3" s="3"/>
      <c r="AB3" s="4"/>
      <c r="AC3" s="4"/>
      <c r="AD3" s="4"/>
    </row>
    <row r="4" spans="1:30" x14ac:dyDescent="0.25">
      <c r="A4" s="53"/>
      <c r="B4" s="108" t="s">
        <v>1</v>
      </c>
      <c r="C4" s="108"/>
      <c r="D4" s="110"/>
      <c r="E4" s="57" t="s">
        <v>2</v>
      </c>
      <c r="F4" s="112"/>
      <c r="G4" s="117"/>
      <c r="H4" s="40" t="s">
        <v>3</v>
      </c>
      <c r="I4" s="122"/>
      <c r="J4" s="125"/>
      <c r="K4" s="59" t="s">
        <v>4</v>
      </c>
      <c r="L4" s="97"/>
      <c r="M4" s="130"/>
    </row>
    <row r="5" spans="1:30" x14ac:dyDescent="0.25">
      <c r="A5" s="54"/>
      <c r="B5" s="109" t="s">
        <v>5</v>
      </c>
      <c r="C5" s="109" t="s">
        <v>5</v>
      </c>
      <c r="D5" s="111" t="s">
        <v>5</v>
      </c>
      <c r="E5" s="58" t="s">
        <v>2</v>
      </c>
      <c r="F5" s="113" t="s">
        <v>2</v>
      </c>
      <c r="G5" s="118" t="s">
        <v>2</v>
      </c>
      <c r="H5" s="5" t="s">
        <v>6</v>
      </c>
      <c r="I5" s="123" t="s">
        <v>6</v>
      </c>
      <c r="J5" s="126" t="s">
        <v>6</v>
      </c>
      <c r="K5" s="50" t="s">
        <v>7</v>
      </c>
      <c r="L5" s="99" t="s">
        <v>8</v>
      </c>
      <c r="M5" s="103" t="s">
        <v>7</v>
      </c>
    </row>
    <row r="6" spans="1:30" x14ac:dyDescent="0.25">
      <c r="A6" s="54"/>
      <c r="B6" s="109" t="s">
        <v>9</v>
      </c>
      <c r="C6" s="109" t="s">
        <v>10</v>
      </c>
      <c r="D6" s="111" t="s">
        <v>11</v>
      </c>
      <c r="E6" s="56" t="s">
        <v>9</v>
      </c>
      <c r="F6" s="114" t="s">
        <v>12</v>
      </c>
      <c r="G6" s="119" t="s">
        <v>11</v>
      </c>
      <c r="H6" s="6" t="s">
        <v>9</v>
      </c>
      <c r="I6" s="124" t="s">
        <v>12</v>
      </c>
      <c r="J6" s="127" t="s">
        <v>11</v>
      </c>
      <c r="K6" s="50" t="s">
        <v>9</v>
      </c>
      <c r="L6" s="99" t="s">
        <v>12</v>
      </c>
      <c r="M6" s="104" t="s">
        <v>11</v>
      </c>
    </row>
    <row r="7" spans="1:30" ht="15.75" x14ac:dyDescent="0.25">
      <c r="A7" s="55" t="s">
        <v>53</v>
      </c>
      <c r="B7" s="109"/>
      <c r="C7" s="109" t="s">
        <v>13</v>
      </c>
      <c r="D7" s="111" t="s">
        <v>14</v>
      </c>
      <c r="E7" s="56"/>
      <c r="F7" s="114" t="s">
        <v>13</v>
      </c>
      <c r="G7" s="119" t="s">
        <v>14</v>
      </c>
      <c r="H7" s="6"/>
      <c r="I7" s="124" t="s">
        <v>13</v>
      </c>
      <c r="J7" s="127" t="s">
        <v>14</v>
      </c>
      <c r="K7" s="50"/>
      <c r="L7" s="99" t="s">
        <v>13</v>
      </c>
      <c r="M7" s="103" t="s">
        <v>14</v>
      </c>
    </row>
    <row r="8" spans="1:30" ht="21" x14ac:dyDescent="0.35">
      <c r="A8" s="41" t="s">
        <v>45</v>
      </c>
      <c r="B8" s="225">
        <v>22827</v>
      </c>
      <c r="C8" s="81">
        <f>B8/'Asset Summary'!B8</f>
        <v>0.89997634442516949</v>
      </c>
      <c r="D8" s="221">
        <v>2072707804.4407933</v>
      </c>
      <c r="E8" s="219">
        <v>4571</v>
      </c>
      <c r="F8" s="115">
        <f>E8/'Asset Summary'!E8</f>
        <v>0.77777777777777779</v>
      </c>
      <c r="G8" s="221">
        <v>568930327.25139976</v>
      </c>
      <c r="H8" s="219">
        <v>388</v>
      </c>
      <c r="I8" s="81">
        <f>H8/'Asset Summary'!H8</f>
        <v>0.9371980676328503</v>
      </c>
      <c r="J8" s="221">
        <v>298212485.7980001</v>
      </c>
      <c r="K8" s="182">
        <f>B8+E8+H8</f>
        <v>27786</v>
      </c>
      <c r="L8" s="128">
        <f>K8/'Asset Summary'!K8</f>
        <v>0.87777602274522193</v>
      </c>
      <c r="M8" s="105">
        <f>D8+G8+J8</f>
        <v>2939850617.4901934</v>
      </c>
    </row>
    <row r="9" spans="1:30" ht="21" x14ac:dyDescent="0.35">
      <c r="A9" s="42" t="s">
        <v>46</v>
      </c>
      <c r="B9" s="225">
        <v>16612</v>
      </c>
      <c r="C9" s="81">
        <f>B9/'Asset Summary'!B9</f>
        <v>0.70665305427939429</v>
      </c>
      <c r="D9" s="221">
        <v>3161557188.4560008</v>
      </c>
      <c r="E9" s="219">
        <v>1019</v>
      </c>
      <c r="F9" s="115">
        <f>E9/'Asset Summary'!E9</f>
        <v>0.95233644859813082</v>
      </c>
      <c r="G9" s="221">
        <v>1114661195.5534999</v>
      </c>
      <c r="H9" s="219">
        <v>562</v>
      </c>
      <c r="I9" s="81">
        <f>H9/'Asset Summary'!H9</f>
        <v>0.92586490939044486</v>
      </c>
      <c r="J9" s="221">
        <v>1620791151.1499996</v>
      </c>
      <c r="K9" s="182">
        <f t="shared" ref="K9:K15" si="0">B9+E9+H9</f>
        <v>18193</v>
      </c>
      <c r="L9" s="128">
        <f>K9/'Asset Summary'!K9</f>
        <v>0.72237442922374429</v>
      </c>
      <c r="M9" s="105">
        <f t="shared" ref="M9:M15" si="1">D9+G9+J9</f>
        <v>5897009535.1595001</v>
      </c>
    </row>
    <row r="10" spans="1:30" ht="21" x14ac:dyDescent="0.35">
      <c r="A10" s="42" t="s">
        <v>47</v>
      </c>
      <c r="B10" s="225">
        <v>1052</v>
      </c>
      <c r="C10" s="81">
        <f>B10/'Asset Summary'!B10</f>
        <v>0.9990503323836657</v>
      </c>
      <c r="D10" s="221">
        <v>169990764.28969994</v>
      </c>
      <c r="E10" s="219">
        <v>218</v>
      </c>
      <c r="F10" s="115">
        <f>E10/'Asset Summary'!E10</f>
        <v>1</v>
      </c>
      <c r="G10" s="221">
        <v>112209113.16000003</v>
      </c>
      <c r="H10" s="219">
        <v>26</v>
      </c>
      <c r="I10" s="81">
        <f>H10/'Asset Summary'!H10</f>
        <v>1</v>
      </c>
      <c r="J10" s="221">
        <v>37945774.280000001</v>
      </c>
      <c r="K10" s="182">
        <f t="shared" si="0"/>
        <v>1296</v>
      </c>
      <c r="L10" s="128">
        <f>K10/'Asset Summary'!K10</f>
        <v>0.99922898997686971</v>
      </c>
      <c r="M10" s="105">
        <f t="shared" si="1"/>
        <v>320145651.72969997</v>
      </c>
    </row>
    <row r="11" spans="1:30" ht="21" x14ac:dyDescent="0.35">
      <c r="A11" s="42" t="s">
        <v>48</v>
      </c>
      <c r="B11" s="225">
        <v>9035</v>
      </c>
      <c r="C11" s="81">
        <f>B11/'Asset Summary'!B11</f>
        <v>0.8608861362553597</v>
      </c>
      <c r="D11" s="221">
        <v>749747740.48970079</v>
      </c>
      <c r="E11" s="219">
        <v>735</v>
      </c>
      <c r="F11" s="115">
        <f>E11/'Asset Summary'!E11</f>
        <v>0.98657718120805371</v>
      </c>
      <c r="G11" s="221">
        <v>333219082.69689959</v>
      </c>
      <c r="H11" s="219">
        <v>68</v>
      </c>
      <c r="I11" s="81">
        <f>H11/'Asset Summary'!H11</f>
        <v>0.93150684931506844</v>
      </c>
      <c r="J11" s="221">
        <v>80900532.497000009</v>
      </c>
      <c r="K11" s="182">
        <f t="shared" si="0"/>
        <v>9838</v>
      </c>
      <c r="L11" s="128">
        <f>K11/'Asset Summary'!K11</f>
        <v>0.86961902236365241</v>
      </c>
      <c r="M11" s="105">
        <f t="shared" si="1"/>
        <v>1163867355.6836004</v>
      </c>
    </row>
    <row r="12" spans="1:30" ht="21" x14ac:dyDescent="0.35">
      <c r="A12" s="42" t="s">
        <v>49</v>
      </c>
      <c r="B12" s="225">
        <v>15212</v>
      </c>
      <c r="C12" s="81">
        <f>B12/'Asset Summary'!B12</f>
        <v>1</v>
      </c>
      <c r="D12" s="221">
        <v>1859419263.2045007</v>
      </c>
      <c r="E12" s="219">
        <v>1543</v>
      </c>
      <c r="F12" s="115">
        <f>E12/'Asset Summary'!E12</f>
        <v>0.99420103092783507</v>
      </c>
      <c r="G12" s="221">
        <v>788640222.58279955</v>
      </c>
      <c r="H12" s="219">
        <v>185</v>
      </c>
      <c r="I12" s="81">
        <f>H12/'Asset Summary'!H12</f>
        <v>0.9946236559139785</v>
      </c>
      <c r="J12" s="221">
        <v>215893950.69</v>
      </c>
      <c r="K12" s="182">
        <f t="shared" si="0"/>
        <v>16940</v>
      </c>
      <c r="L12" s="128">
        <f>K12/'Asset Summary'!K12</f>
        <v>0.99941002949852509</v>
      </c>
      <c r="M12" s="105">
        <f t="shared" si="1"/>
        <v>2863953436.4773002</v>
      </c>
    </row>
    <row r="13" spans="1:30" ht="21" x14ac:dyDescent="0.35">
      <c r="A13" s="42" t="s">
        <v>50</v>
      </c>
      <c r="B13" s="225">
        <v>17120</v>
      </c>
      <c r="C13" s="81">
        <f>B13/'Asset Summary'!B13</f>
        <v>0.9931546583130294</v>
      </c>
      <c r="D13" s="221">
        <v>2021633964.1622956</v>
      </c>
      <c r="E13" s="219">
        <v>1963</v>
      </c>
      <c r="F13" s="115">
        <f>E13/'Asset Summary'!E13</f>
        <v>0.99847405900305186</v>
      </c>
      <c r="G13" s="221">
        <v>1072972473.0036006</v>
      </c>
      <c r="H13" s="219">
        <v>293</v>
      </c>
      <c r="I13" s="81">
        <f>H13/'Asset Summary'!H13</f>
        <v>0.96381578947368418</v>
      </c>
      <c r="J13" s="221">
        <v>238213406.4627001</v>
      </c>
      <c r="K13" s="182">
        <f t="shared" si="0"/>
        <v>19376</v>
      </c>
      <c r="L13" s="128">
        <f>K13/'Asset Summary'!K13</f>
        <v>0.99323354521222063</v>
      </c>
      <c r="M13" s="105">
        <f t="shared" si="1"/>
        <v>3332819843.6285963</v>
      </c>
    </row>
    <row r="14" spans="1:30" ht="21" x14ac:dyDescent="0.35">
      <c r="A14" s="42" t="s">
        <v>51</v>
      </c>
      <c r="B14" s="225">
        <v>551</v>
      </c>
      <c r="C14" s="81">
        <f>B14/'Asset Summary'!B14</f>
        <v>1</v>
      </c>
      <c r="D14" s="221">
        <v>56034170.269999981</v>
      </c>
      <c r="E14" s="219">
        <v>165</v>
      </c>
      <c r="F14" s="115">
        <f>E14/'Asset Summary'!E14</f>
        <v>0.9880239520958084</v>
      </c>
      <c r="G14" s="221">
        <v>110476277.88000001</v>
      </c>
      <c r="H14" s="219">
        <v>13</v>
      </c>
      <c r="I14" s="81">
        <f>H14/'Asset Summary'!H14</f>
        <v>1</v>
      </c>
      <c r="J14" s="221">
        <v>6593190.2999999998</v>
      </c>
      <c r="K14" s="182">
        <f t="shared" si="0"/>
        <v>729</v>
      </c>
      <c r="L14" s="128">
        <f>K14/'Asset Summary'!K14</f>
        <v>0.99726402188782493</v>
      </c>
      <c r="M14" s="105">
        <f t="shared" si="1"/>
        <v>173103638.44999999</v>
      </c>
    </row>
    <row r="15" spans="1:30" ht="21" x14ac:dyDescent="0.35">
      <c r="A15" s="42" t="s">
        <v>52</v>
      </c>
      <c r="B15" s="227">
        <v>15537</v>
      </c>
      <c r="C15" s="81">
        <f>B15/'Asset Summary'!B15</f>
        <v>1</v>
      </c>
      <c r="D15" s="224">
        <v>3272141780.910111</v>
      </c>
      <c r="E15" s="219">
        <v>1184</v>
      </c>
      <c r="F15" s="115">
        <f>E15/'Asset Summary'!E15</f>
        <v>1</v>
      </c>
      <c r="G15" s="224">
        <v>1176935336.9720006</v>
      </c>
      <c r="H15" s="219">
        <v>334</v>
      </c>
      <c r="I15" s="81">
        <f>H15/'Asset Summary'!H15</f>
        <v>1</v>
      </c>
      <c r="J15" s="224">
        <v>1098183707.1659999</v>
      </c>
      <c r="K15" s="223">
        <f t="shared" si="0"/>
        <v>17055</v>
      </c>
      <c r="L15" s="128">
        <f>K15/'Asset Summary'!K15</f>
        <v>1</v>
      </c>
      <c r="M15" s="105">
        <f t="shared" si="1"/>
        <v>5547260825.048111</v>
      </c>
      <c r="Q15" s="12"/>
    </row>
    <row r="16" spans="1:30" ht="21.75" thickBot="1" x14ac:dyDescent="0.4">
      <c r="A16" s="43" t="s">
        <v>15</v>
      </c>
      <c r="B16" s="185">
        <f>SUM(B8:B15)</f>
        <v>97946</v>
      </c>
      <c r="C16" s="82">
        <f>B16/'Asset Summary'!B16</f>
        <v>0.89893353402228382</v>
      </c>
      <c r="D16" s="79">
        <f>SUM(D8:D15)</f>
        <v>13363232676.223103</v>
      </c>
      <c r="E16" s="186">
        <f t="shared" ref="E16:J16" si="2">SUM(E8:E15)</f>
        <v>11398</v>
      </c>
      <c r="F16" s="116">
        <f>E16/'Asset Summary'!E16</f>
        <v>0.89193207606228975</v>
      </c>
      <c r="G16" s="121">
        <f t="shared" si="2"/>
        <v>5278044029.1002007</v>
      </c>
      <c r="H16" s="186">
        <f t="shared" si="2"/>
        <v>1869</v>
      </c>
      <c r="I16" s="116">
        <f>H16/'Asset Summary'!H16</f>
        <v>0.95503321410321917</v>
      </c>
      <c r="J16" s="121">
        <f t="shared" si="2"/>
        <v>3596734198.3436995</v>
      </c>
      <c r="K16" s="187">
        <f>SUM(K8:K15)</f>
        <v>111213</v>
      </c>
      <c r="L16" s="129">
        <f>K16/'Asset Summary'!K16</f>
        <v>0.89909777353792419</v>
      </c>
      <c r="M16" s="131">
        <f>SUM(M8:M15)</f>
        <v>22238010903.667</v>
      </c>
      <c r="O16" s="12"/>
      <c r="R16" s="13"/>
    </row>
    <row r="17" spans="1:31" ht="21" x14ac:dyDescent="0.35">
      <c r="A17" s="7"/>
      <c r="B17" s="9"/>
      <c r="C17" s="14"/>
      <c r="D17" s="9"/>
      <c r="E17" s="8"/>
      <c r="F17" s="15"/>
      <c r="G17" s="8"/>
      <c r="H17" s="8"/>
      <c r="I17" s="15"/>
      <c r="J17" s="8"/>
      <c r="K17" s="8"/>
      <c r="L17" s="8"/>
      <c r="M17" s="8"/>
      <c r="N17" s="16"/>
      <c r="O17" s="17"/>
      <c r="P17" s="18"/>
    </row>
    <row r="18" spans="1:31" ht="21" x14ac:dyDescent="0.35">
      <c r="A18" s="24"/>
      <c r="B18" s="9"/>
      <c r="C18" s="14"/>
      <c r="D18" s="9"/>
      <c r="E18" s="8"/>
      <c r="F18" s="15"/>
      <c r="G18" s="8"/>
      <c r="H18" s="8"/>
      <c r="I18" s="15"/>
      <c r="J18" s="8"/>
      <c r="K18" s="16"/>
      <c r="L18" s="17"/>
      <c r="M18" s="18"/>
      <c r="N18" s="21"/>
      <c r="O18" s="21"/>
      <c r="P18" s="25"/>
      <c r="Q18" s="12"/>
      <c r="R18" s="21"/>
      <c r="S18" s="21"/>
      <c r="T18" s="22"/>
      <c r="U18" s="22"/>
      <c r="V18" s="22"/>
      <c r="W18" s="22"/>
      <c r="X18" s="23"/>
      <c r="Y18" s="23"/>
    </row>
    <row r="19" spans="1:31" ht="27" thickBot="1" x14ac:dyDescent="0.45">
      <c r="A19" s="60" t="s">
        <v>16</v>
      </c>
      <c r="Q19" s="12"/>
    </row>
    <row r="20" spans="1:31" x14ac:dyDescent="0.25">
      <c r="A20" s="62"/>
      <c r="B20" s="173" t="s">
        <v>1</v>
      </c>
      <c r="C20" s="174"/>
      <c r="D20" s="174"/>
      <c r="E20" s="174"/>
      <c r="F20" s="173"/>
      <c r="G20" s="173"/>
      <c r="H20" s="63" t="s">
        <v>2</v>
      </c>
      <c r="I20" s="63"/>
      <c r="J20" s="63"/>
      <c r="K20" s="63"/>
      <c r="L20" s="63"/>
      <c r="M20" s="91"/>
      <c r="N20" s="64" t="s">
        <v>3</v>
      </c>
      <c r="O20" s="64"/>
      <c r="P20" s="64"/>
      <c r="Q20" s="64"/>
      <c r="R20" s="64"/>
      <c r="S20" s="64"/>
      <c r="T20" s="97" t="s">
        <v>17</v>
      </c>
      <c r="U20" s="97"/>
      <c r="V20" s="97"/>
      <c r="W20" s="97"/>
      <c r="X20" s="101"/>
      <c r="Y20" s="102"/>
    </row>
    <row r="21" spans="1:31" x14ac:dyDescent="0.25">
      <c r="A21" s="65"/>
      <c r="B21" s="163" t="s">
        <v>5</v>
      </c>
      <c r="C21" s="162" t="s">
        <v>5</v>
      </c>
      <c r="D21" s="162" t="s">
        <v>5</v>
      </c>
      <c r="E21" s="162" t="s">
        <v>5</v>
      </c>
      <c r="F21" s="163" t="s">
        <v>5</v>
      </c>
      <c r="G21" s="163" t="s">
        <v>5</v>
      </c>
      <c r="H21" s="52" t="s">
        <v>2</v>
      </c>
      <c r="I21" s="52" t="s">
        <v>2</v>
      </c>
      <c r="J21" s="52" t="s">
        <v>2</v>
      </c>
      <c r="K21" s="52" t="s">
        <v>2</v>
      </c>
      <c r="L21" s="52" t="s">
        <v>2</v>
      </c>
      <c r="M21" s="92" t="s">
        <v>2</v>
      </c>
      <c r="N21" s="94" t="s">
        <v>6</v>
      </c>
      <c r="O21" s="94" t="s">
        <v>6</v>
      </c>
      <c r="P21" s="94" t="s">
        <v>6</v>
      </c>
      <c r="Q21" s="94" t="s">
        <v>6</v>
      </c>
      <c r="R21" s="94" t="s">
        <v>6</v>
      </c>
      <c r="S21" s="94" t="s">
        <v>6</v>
      </c>
      <c r="T21" s="98"/>
      <c r="U21" s="99"/>
      <c r="V21" s="99"/>
      <c r="W21" s="100" t="s">
        <v>7</v>
      </c>
      <c r="X21" s="98"/>
      <c r="Y21" s="103" t="s">
        <v>7</v>
      </c>
    </row>
    <row r="22" spans="1:31" x14ac:dyDescent="0.25">
      <c r="A22" s="65"/>
      <c r="B22" s="163" t="s">
        <v>9</v>
      </c>
      <c r="C22" s="162" t="s">
        <v>10</v>
      </c>
      <c r="D22" s="162" t="s">
        <v>18</v>
      </c>
      <c r="E22" s="162" t="s">
        <v>18</v>
      </c>
      <c r="F22" s="163" t="s">
        <v>57</v>
      </c>
      <c r="G22" s="163" t="s">
        <v>11</v>
      </c>
      <c r="H22" s="52" t="s">
        <v>9</v>
      </c>
      <c r="I22" s="52" t="s">
        <v>10</v>
      </c>
      <c r="J22" s="52" t="s">
        <v>18</v>
      </c>
      <c r="K22" s="52" t="s">
        <v>18</v>
      </c>
      <c r="L22" s="52" t="s">
        <v>19</v>
      </c>
      <c r="M22" s="92" t="s">
        <v>11</v>
      </c>
      <c r="N22" s="94" t="s">
        <v>9</v>
      </c>
      <c r="O22" s="94" t="s">
        <v>10</v>
      </c>
      <c r="P22" s="94" t="s">
        <v>18</v>
      </c>
      <c r="Q22" s="94" t="s">
        <v>18</v>
      </c>
      <c r="R22" s="94" t="s">
        <v>19</v>
      </c>
      <c r="S22" s="94" t="s">
        <v>11</v>
      </c>
      <c r="T22" s="99" t="s">
        <v>9</v>
      </c>
      <c r="U22" s="99" t="s">
        <v>10</v>
      </c>
      <c r="V22" s="99" t="s">
        <v>18</v>
      </c>
      <c r="W22" s="99" t="s">
        <v>18</v>
      </c>
      <c r="X22" s="99" t="s">
        <v>19</v>
      </c>
      <c r="Y22" s="104" t="s">
        <v>11</v>
      </c>
    </row>
    <row r="23" spans="1:31" ht="15.75" x14ac:dyDescent="0.25">
      <c r="A23" s="66" t="s">
        <v>53</v>
      </c>
      <c r="B23" s="163"/>
      <c r="C23" s="162" t="s">
        <v>13</v>
      </c>
      <c r="D23" s="162" t="s">
        <v>20</v>
      </c>
      <c r="E23" s="162" t="s">
        <v>21</v>
      </c>
      <c r="F23" s="163" t="s">
        <v>13</v>
      </c>
      <c r="G23" s="163" t="s">
        <v>14</v>
      </c>
      <c r="H23" s="52"/>
      <c r="I23" s="89" t="s">
        <v>13</v>
      </c>
      <c r="J23" s="89" t="s">
        <v>20</v>
      </c>
      <c r="K23" s="89" t="s">
        <v>21</v>
      </c>
      <c r="L23" s="89" t="s">
        <v>13</v>
      </c>
      <c r="M23" s="93" t="s">
        <v>14</v>
      </c>
      <c r="N23" s="94"/>
      <c r="O23" s="94" t="s">
        <v>13</v>
      </c>
      <c r="P23" s="94" t="s">
        <v>20</v>
      </c>
      <c r="Q23" s="94" t="s">
        <v>21</v>
      </c>
      <c r="R23" s="94" t="s">
        <v>13</v>
      </c>
      <c r="S23" s="94" t="s">
        <v>14</v>
      </c>
      <c r="T23" s="99"/>
      <c r="U23" s="99" t="s">
        <v>13</v>
      </c>
      <c r="V23" s="99" t="s">
        <v>20</v>
      </c>
      <c r="W23" s="99" t="s">
        <v>21</v>
      </c>
      <c r="X23" s="99" t="s">
        <v>13</v>
      </c>
      <c r="Y23" s="104" t="s">
        <v>14</v>
      </c>
    </row>
    <row r="24" spans="1:31" ht="21" x14ac:dyDescent="0.35">
      <c r="A24" s="41" t="s">
        <v>45</v>
      </c>
      <c r="B24" s="212">
        <v>14092</v>
      </c>
      <c r="C24" s="81">
        <f>B24/'Asset Summary'!B24</f>
        <v>0.92527905449770187</v>
      </c>
      <c r="D24" s="225">
        <v>585465319.40359282</v>
      </c>
      <c r="E24" s="179">
        <f>D24*0.0000229568418910972</f>
        <v>13440.434770269001</v>
      </c>
      <c r="F24" s="81">
        <f>D24/'Asset Summary'!D24</f>
        <v>0.65948299127347365</v>
      </c>
      <c r="G24" s="226">
        <v>1199890073.715323</v>
      </c>
      <c r="H24" s="225">
        <v>2533</v>
      </c>
      <c r="I24" s="81">
        <f>H24/'Asset Summary'!H24</f>
        <v>0.73805361305361306</v>
      </c>
      <c r="J24" s="225">
        <v>1806960804.3886909</v>
      </c>
      <c r="K24" s="179">
        <f>J24*0.0000229568418910972</f>
        <v>41482.113489760995</v>
      </c>
      <c r="L24" s="81">
        <f>J24/'Asset Summary'!J24</f>
        <v>0.59940177262626115</v>
      </c>
      <c r="M24" s="226">
        <v>579678995.11645007</v>
      </c>
      <c r="N24" s="225">
        <v>503</v>
      </c>
      <c r="O24" s="81">
        <f>N24/'Asset Summary'!N24</f>
        <v>0.84254606365159124</v>
      </c>
      <c r="P24" s="225">
        <v>718249708.79042614</v>
      </c>
      <c r="Q24" s="179">
        <f t="shared" ref="Q24:Q31" si="3">P24*0.0000229568418910972</f>
        <v>16488.74500302842</v>
      </c>
      <c r="R24" s="81">
        <f>P24/'Asset Summary'!P24</f>
        <v>0.77399628125205722</v>
      </c>
      <c r="S24" s="221">
        <v>101985364.90170769</v>
      </c>
      <c r="T24" s="179">
        <f>B24+H24+N24</f>
        <v>17128</v>
      </c>
      <c r="U24" s="81">
        <f>T24/'Asset Summary'!T24</f>
        <v>0.88935043356352872</v>
      </c>
      <c r="V24" s="179">
        <f t="shared" ref="V24:V31" si="4">D24+J24+P24</f>
        <v>3110675832.5827103</v>
      </c>
      <c r="W24" s="179">
        <f>V24*0.0000229568418910972</f>
        <v>71411.293263058426</v>
      </c>
      <c r="X24" s="81">
        <f>V24/'Asset Summary'!V24</f>
        <v>0.64398602546008255</v>
      </c>
      <c r="Y24" s="105">
        <f>G24+M24+S24</f>
        <v>1881554433.7334807</v>
      </c>
    </row>
    <row r="25" spans="1:31" ht="21" x14ac:dyDescent="0.35">
      <c r="A25" s="42" t="s">
        <v>46</v>
      </c>
      <c r="B25" s="212">
        <v>13966</v>
      </c>
      <c r="C25" s="81">
        <f>B25/'Asset Summary'!B25</f>
        <v>0.68113538821693331</v>
      </c>
      <c r="D25" s="225">
        <v>133356121.74948217</v>
      </c>
      <c r="E25" s="179">
        <f t="shared" ref="E25:E31" si="5">D25*0.0000229568418910972</f>
        <v>3061.4354022127704</v>
      </c>
      <c r="F25" s="81">
        <f>D25/'Asset Summary'!D25</f>
        <v>0.53375976828023908</v>
      </c>
      <c r="G25" s="226">
        <v>1420745341.0449862</v>
      </c>
      <c r="H25" s="225">
        <v>980</v>
      </c>
      <c r="I25" s="81">
        <f>H25/'Asset Summary'!H25</f>
        <v>0.98294884653961889</v>
      </c>
      <c r="J25" s="225">
        <v>23939020.457475103</v>
      </c>
      <c r="K25" s="179">
        <f t="shared" ref="K25:K31" si="6">J25*0.0000229568418910972</f>
        <v>549.56430766999733</v>
      </c>
      <c r="L25" s="81">
        <f>J25/'Asset Summary'!J25</f>
        <v>0.6582509868820049</v>
      </c>
      <c r="M25" s="226">
        <v>463285025.58723485</v>
      </c>
      <c r="N25" s="225">
        <v>446</v>
      </c>
      <c r="O25" s="81">
        <f>N25/'Asset Summary'!N25</f>
        <v>0.78521126760563376</v>
      </c>
      <c r="P25" s="225">
        <v>231872250.84376708</v>
      </c>
      <c r="Q25" s="179">
        <f t="shared" si="3"/>
        <v>5323.05460155319</v>
      </c>
      <c r="R25" s="81">
        <f>P25/'Asset Summary'!P25</f>
        <v>0.80151270503841621</v>
      </c>
      <c r="S25" s="221">
        <v>399074480.8483786</v>
      </c>
      <c r="T25" s="179">
        <f>B25+H25+N25</f>
        <v>15392</v>
      </c>
      <c r="U25" s="81">
        <f>T25/'Asset Summary'!T25</f>
        <v>0.6974489102360778</v>
      </c>
      <c r="V25" s="179">
        <f t="shared" si="4"/>
        <v>389167393.05072439</v>
      </c>
      <c r="W25" s="179">
        <f t="shared" ref="W25:W31" si="7">V25*0.0000229568418910972</f>
        <v>8934.0543114359589</v>
      </c>
      <c r="X25" s="81">
        <f>V25/'Asset Summary'!V25</f>
        <v>0.67622028298342696</v>
      </c>
      <c r="Y25" s="105">
        <f t="shared" ref="Y25:Y31" si="8">G25+M25+S25</f>
        <v>2283104847.4805999</v>
      </c>
    </row>
    <row r="26" spans="1:31" ht="21" x14ac:dyDescent="0.35">
      <c r="A26" s="42" t="s">
        <v>47</v>
      </c>
      <c r="B26" s="212">
        <v>749</v>
      </c>
      <c r="C26" s="81">
        <f>B26/'Asset Summary'!B26</f>
        <v>1</v>
      </c>
      <c r="D26" s="225">
        <v>13390982.739104994</v>
      </c>
      <c r="E26" s="179">
        <f t="shared" si="5"/>
        <v>307.41467350804504</v>
      </c>
      <c r="F26" s="81">
        <f>D26/'Asset Summary'!D26</f>
        <v>0.99936561264815049</v>
      </c>
      <c r="G26" s="226">
        <v>60020711</v>
      </c>
      <c r="H26" s="225">
        <v>168</v>
      </c>
      <c r="I26" s="81">
        <f>H26/'Asset Summary'!H26</f>
        <v>1</v>
      </c>
      <c r="J26" s="225">
        <v>40027338.494115591</v>
      </c>
      <c r="K26" s="179">
        <f t="shared" si="6"/>
        <v>918.90128113084029</v>
      </c>
      <c r="L26" s="81">
        <f>J26/'Asset Summary'!J26</f>
        <v>0.99936655737940694</v>
      </c>
      <c r="M26" s="226">
        <v>85780089</v>
      </c>
      <c r="N26" s="225">
        <v>29</v>
      </c>
      <c r="O26" s="81">
        <f>N26/'Asset Summary'!N26</f>
        <v>1</v>
      </c>
      <c r="P26" s="225">
        <v>8490342.5289959405</v>
      </c>
      <c r="Q26" s="179">
        <f t="shared" si="3"/>
        <v>194.91145103941815</v>
      </c>
      <c r="R26" s="81">
        <f>P26/'Asset Summary'!P26</f>
        <v>0.999366698718681</v>
      </c>
      <c r="S26" s="221">
        <v>18279917</v>
      </c>
      <c r="T26" s="179">
        <f t="shared" ref="T26:T31" si="9">B26+H26+N26</f>
        <v>946</v>
      </c>
      <c r="U26" s="81">
        <f>T26/'Asset Summary'!T26</f>
        <v>1</v>
      </c>
      <c r="V26" s="179">
        <f t="shared" si="4"/>
        <v>61908663.762216523</v>
      </c>
      <c r="W26" s="179">
        <f t="shared" si="7"/>
        <v>1421.2274056783035</v>
      </c>
      <c r="X26" s="81">
        <f>V26/'Asset Summary'!V26</f>
        <v>0.99936637241545501</v>
      </c>
      <c r="Y26" s="105">
        <f t="shared" si="8"/>
        <v>164080717</v>
      </c>
    </row>
    <row r="27" spans="1:31" ht="21" x14ac:dyDescent="0.35">
      <c r="A27" s="42" t="s">
        <v>48</v>
      </c>
      <c r="B27" s="212">
        <v>5264</v>
      </c>
      <c r="C27" s="81">
        <f>B27/'Asset Summary'!B27</f>
        <v>0.79229379891631546</v>
      </c>
      <c r="D27" s="225">
        <v>54210859.49524992</v>
      </c>
      <c r="E27" s="179">
        <f t="shared" si="5"/>
        <v>1244.5101302129378</v>
      </c>
      <c r="F27" s="81">
        <f>D27/'Asset Summary'!D27</f>
        <v>0.70916135894712451</v>
      </c>
      <c r="G27" s="226">
        <v>298297693.64655083</v>
      </c>
      <c r="H27" s="225">
        <v>180</v>
      </c>
      <c r="I27" s="81">
        <f>H27/'Asset Summary'!H27</f>
        <v>0.97826086956521741</v>
      </c>
      <c r="J27" s="225">
        <v>34222265.728264198</v>
      </c>
      <c r="K27" s="179">
        <f>J27*0.0000229568418910972</f>
        <v>785.63514347887553</v>
      </c>
      <c r="L27" s="81">
        <f>J27/'Asset Summary'!J27</f>
        <v>0.96313734829627162</v>
      </c>
      <c r="M27" s="226">
        <v>84995854.856730804</v>
      </c>
      <c r="N27" s="225">
        <v>101</v>
      </c>
      <c r="O27" s="81">
        <f>N27/'Asset Summary'!N27</f>
        <v>0.7890625</v>
      </c>
      <c r="P27" s="225">
        <v>12796611.313951371</v>
      </c>
      <c r="Q27" s="179">
        <f t="shared" si="3"/>
        <v>293.76978267620723</v>
      </c>
      <c r="R27" s="81">
        <f>P27/'Asset Summary'!P27</f>
        <v>0.88885441928557951</v>
      </c>
      <c r="S27" s="221">
        <v>14267275.336877711</v>
      </c>
      <c r="T27" s="179">
        <f t="shared" si="9"/>
        <v>5545</v>
      </c>
      <c r="U27" s="81">
        <f>T27/'Asset Summary'!T27</f>
        <v>0.79715353651523868</v>
      </c>
      <c r="V27" s="179">
        <f t="shared" si="4"/>
        <v>101229736.53746548</v>
      </c>
      <c r="W27" s="179">
        <f t="shared" si="7"/>
        <v>2323.9150563680205</v>
      </c>
      <c r="X27" s="81">
        <f>V27/'Asset Summary'!V27</f>
        <v>0.80104285577483647</v>
      </c>
      <c r="Y27" s="105">
        <f t="shared" si="8"/>
        <v>397560823.84015936</v>
      </c>
    </row>
    <row r="28" spans="1:31" ht="21" x14ac:dyDescent="0.35">
      <c r="A28" s="42" t="s">
        <v>49</v>
      </c>
      <c r="B28" s="212">
        <v>11314</v>
      </c>
      <c r="C28" s="81">
        <f>B28/'Asset Summary'!B28</f>
        <v>1</v>
      </c>
      <c r="D28" s="225">
        <v>122732264.38760164</v>
      </c>
      <c r="E28" s="179">
        <f t="shared" si="5"/>
        <v>2817.5451884825102</v>
      </c>
      <c r="F28" s="81">
        <f>D28/'Asset Summary'!D28</f>
        <v>0.99938991491748752</v>
      </c>
      <c r="G28" s="226">
        <v>733805411.99999928</v>
      </c>
      <c r="H28" s="225">
        <v>1043</v>
      </c>
      <c r="I28" s="81">
        <f>H28/'Asset Summary'!H28</f>
        <v>1</v>
      </c>
      <c r="J28" s="225">
        <v>103772791.42839313</v>
      </c>
      <c r="K28" s="179">
        <f t="shared" si="6"/>
        <v>2382.2955654194275</v>
      </c>
      <c r="L28" s="81">
        <f>J28/'Asset Summary'!J28</f>
        <v>0.99938010148578738</v>
      </c>
      <c r="M28" s="226">
        <v>543142342</v>
      </c>
      <c r="N28" s="225">
        <v>399</v>
      </c>
      <c r="O28" s="81">
        <f>N28/'Asset Summary'!N28</f>
        <v>1</v>
      </c>
      <c r="P28" s="225">
        <v>72035825.399974301</v>
      </c>
      <c r="Q28" s="179">
        <f t="shared" si="3"/>
        <v>1653.7150542018937</v>
      </c>
      <c r="R28" s="81">
        <f>P28/'Asset Summary'!P28</f>
        <v>0.99938117168124752</v>
      </c>
      <c r="S28" s="221">
        <v>127885623.9999751</v>
      </c>
      <c r="T28" s="179">
        <f t="shared" si="9"/>
        <v>12756</v>
      </c>
      <c r="U28" s="81">
        <f>T28/'Asset Summary'!T28</f>
        <v>1</v>
      </c>
      <c r="V28" s="179">
        <f t="shared" si="4"/>
        <v>298540881.21596909</v>
      </c>
      <c r="W28" s="179">
        <f t="shared" si="7"/>
        <v>6853.5558081038325</v>
      </c>
      <c r="X28" s="81">
        <f>V28/'Asset Summary'!V28</f>
        <v>0.99938439406607704</v>
      </c>
      <c r="Y28" s="105">
        <f t="shared" si="8"/>
        <v>1404833377.9999745</v>
      </c>
    </row>
    <row r="29" spans="1:31" ht="21" x14ac:dyDescent="0.35">
      <c r="A29" s="42" t="s">
        <v>50</v>
      </c>
      <c r="B29" s="212">
        <v>10061</v>
      </c>
      <c r="C29" s="81">
        <f>B29/'Asset Summary'!B29</f>
        <v>0.99093863882596278</v>
      </c>
      <c r="D29" s="225">
        <v>105259713.96203332</v>
      </c>
      <c r="E29" s="179">
        <f t="shared" si="5"/>
        <v>2416.4306109285153</v>
      </c>
      <c r="F29" s="81">
        <f>D29/'Asset Summary'!D29</f>
        <v>0.99099576558345814</v>
      </c>
      <c r="G29" s="226">
        <v>712842369.92016089</v>
      </c>
      <c r="H29" s="225">
        <v>1039</v>
      </c>
      <c r="I29" s="81">
        <f>H29/'Asset Summary'!H29</f>
        <v>0.99807877041306436</v>
      </c>
      <c r="J29" s="225">
        <v>82021474.785141751</v>
      </c>
      <c r="K29" s="179">
        <f t="shared" si="6"/>
        <v>1882.9540283171148</v>
      </c>
      <c r="L29" s="81">
        <f>J29/'Asset Summary'!J29</f>
        <v>0.99790913519898838</v>
      </c>
      <c r="M29" s="226">
        <v>604697849.58657908</v>
      </c>
      <c r="N29" s="225">
        <v>368</v>
      </c>
      <c r="O29" s="81">
        <f>N29/'Asset Summary'!N29</f>
        <v>0.98133333333333328</v>
      </c>
      <c r="P29" s="225">
        <v>37611675.418821283</v>
      </c>
      <c r="Q29" s="179">
        <f t="shared" si="3"/>
        <v>863.44528584914724</v>
      </c>
      <c r="R29" s="81">
        <f>P29/'Asset Summary'!P29</f>
        <v>0.93345271850504397</v>
      </c>
      <c r="S29" s="221">
        <v>104733655.72532916</v>
      </c>
      <c r="T29" s="179">
        <f t="shared" si="9"/>
        <v>11468</v>
      </c>
      <c r="U29" s="81">
        <f>T29/'Asset Summary'!T29</f>
        <v>0.99126977266833782</v>
      </c>
      <c r="V29" s="179">
        <f t="shared" si="4"/>
        <v>224892864.16599634</v>
      </c>
      <c r="W29" s="179">
        <f t="shared" si="7"/>
        <v>5162.8299250947766</v>
      </c>
      <c r="X29" s="81">
        <f>V29/'Asset Summary'!V29</f>
        <v>0.98334235964496575</v>
      </c>
      <c r="Y29" s="105">
        <f t="shared" si="8"/>
        <v>1422273875.2320693</v>
      </c>
    </row>
    <row r="30" spans="1:31" ht="21" x14ac:dyDescent="0.35">
      <c r="A30" s="42" t="s">
        <v>51</v>
      </c>
      <c r="B30" s="212">
        <v>382</v>
      </c>
      <c r="C30" s="81">
        <f>B30/'Asset Summary'!B30</f>
        <v>1</v>
      </c>
      <c r="D30" s="225">
        <v>4583502.0039638765</v>
      </c>
      <c r="E30" s="179">
        <f t="shared" si="5"/>
        <v>105.22273081252588</v>
      </c>
      <c r="F30" s="81">
        <f>D30/'Asset Summary'!D30</f>
        <v>0.99941991198025404</v>
      </c>
      <c r="G30" s="226">
        <v>33932423.000000097</v>
      </c>
      <c r="H30" s="225">
        <v>85</v>
      </c>
      <c r="I30" s="81">
        <f>H30/'Asset Summary'!H30</f>
        <v>1</v>
      </c>
      <c r="J30" s="225">
        <v>14200759.356165588</v>
      </c>
      <c r="K30" s="179">
        <f t="shared" si="6"/>
        <v>326.00458727301265</v>
      </c>
      <c r="L30" s="81">
        <f>J30/'Asset Summary'!J30</f>
        <v>0.99941997796472881</v>
      </c>
      <c r="M30" s="226">
        <v>61258782</v>
      </c>
      <c r="N30" s="225">
        <v>21</v>
      </c>
      <c r="O30" s="81">
        <f>N30/'Asset Summary'!N30</f>
        <v>1</v>
      </c>
      <c r="P30" s="225">
        <v>4141312.8166503753</v>
      </c>
      <c r="Q30" s="179">
        <f t="shared" si="3"/>
        <v>95.071463553417075</v>
      </c>
      <c r="R30" s="81">
        <f>P30/'Asset Summary'!P30</f>
        <v>0.99942681479102691</v>
      </c>
      <c r="S30" s="221">
        <v>3870587</v>
      </c>
      <c r="T30" s="179">
        <f t="shared" si="9"/>
        <v>488</v>
      </c>
      <c r="U30" s="81">
        <f>T30/'Asset Summary'!T30</f>
        <v>1</v>
      </c>
      <c r="V30" s="179">
        <f t="shared" si="4"/>
        <v>22925574.17677984</v>
      </c>
      <c r="W30" s="179">
        <f t="shared" si="7"/>
        <v>526.29878163895557</v>
      </c>
      <c r="X30" s="81">
        <f>V30/'Asset Summary'!V30</f>
        <v>0.99942119978088595</v>
      </c>
      <c r="Y30" s="105">
        <f t="shared" si="8"/>
        <v>99061792.000000089</v>
      </c>
    </row>
    <row r="31" spans="1:31" ht="21" x14ac:dyDescent="0.35">
      <c r="A31" s="42" t="s">
        <v>52</v>
      </c>
      <c r="B31" s="212">
        <v>11779</v>
      </c>
      <c r="C31" s="87">
        <f>B31/'Asset Summary'!B31</f>
        <v>1</v>
      </c>
      <c r="D31" s="227">
        <v>151226864.85304147</v>
      </c>
      <c r="E31" s="179">
        <f t="shared" si="5"/>
        <v>3471.6912261175971</v>
      </c>
      <c r="F31" s="81">
        <f>D31/'Asset Summary'!D31</f>
        <v>0.99938991882713002</v>
      </c>
      <c r="G31" s="247">
        <v>1356301581.000001</v>
      </c>
      <c r="H31" s="227">
        <v>906</v>
      </c>
      <c r="I31" s="81">
        <f>H31/'Asset Summary'!H31</f>
        <v>1</v>
      </c>
      <c r="J31" s="227">
        <v>65220746.455550835</v>
      </c>
      <c r="K31" s="179">
        <f t="shared" si="6"/>
        <v>1497.2623643994186</v>
      </c>
      <c r="L31" s="81">
        <f>J31/'Asset Summary'!J31</f>
        <v>0.9993860040855389</v>
      </c>
      <c r="M31" s="247">
        <v>890420341.00020373</v>
      </c>
      <c r="N31" s="227">
        <v>480</v>
      </c>
      <c r="O31" s="81">
        <f>N31/'Asset Summary'!N31</f>
        <v>1</v>
      </c>
      <c r="P31" s="227">
        <v>69505185.89990738</v>
      </c>
      <c r="Q31" s="179">
        <f t="shared" si="3"/>
        <v>1595.6195633154921</v>
      </c>
      <c r="R31" s="81">
        <f>P31/'Asset Summary'!P31</f>
        <v>0.99938226776037764</v>
      </c>
      <c r="S31" s="224">
        <v>315597094</v>
      </c>
      <c r="T31" s="179">
        <f t="shared" si="9"/>
        <v>13165</v>
      </c>
      <c r="U31" s="81">
        <f>T31/'Asset Summary'!T31</f>
        <v>1</v>
      </c>
      <c r="V31" s="179">
        <f t="shared" si="4"/>
        <v>285952797.20849967</v>
      </c>
      <c r="W31" s="179">
        <f t="shared" si="7"/>
        <v>6564.5731538325072</v>
      </c>
      <c r="X31" s="81">
        <f>V31/'Asset Summary'!V31</f>
        <v>0.9993871662256627</v>
      </c>
      <c r="Y31" s="106">
        <f t="shared" si="8"/>
        <v>2562319016.0002046</v>
      </c>
      <c r="AE31" s="12"/>
    </row>
    <row r="32" spans="1:31" ht="21.75" thickBot="1" x14ac:dyDescent="0.4">
      <c r="A32" s="43" t="s">
        <v>15</v>
      </c>
      <c r="B32" s="185">
        <f>SUM(B24:B31)</f>
        <v>67607</v>
      </c>
      <c r="C32" s="88">
        <f>B32/'Asset Summary'!B32</f>
        <v>0.88081558204677224</v>
      </c>
      <c r="D32" s="188">
        <f t="shared" ref="D32:T32" si="10">SUM(D24:D31)</f>
        <v>1170225628.59407</v>
      </c>
      <c r="E32" s="185">
        <f t="shared" si="10"/>
        <v>26864.684732543905</v>
      </c>
      <c r="F32" s="144">
        <f>E32/'Asset Summary'!E32</f>
        <v>0.72577587330353155</v>
      </c>
      <c r="G32" s="79">
        <f t="shared" si="10"/>
        <v>5815835605.3270216</v>
      </c>
      <c r="H32" s="189">
        <f t="shared" si="10"/>
        <v>6934</v>
      </c>
      <c r="I32" s="82">
        <f>H32/'Asset Summary'!H32</f>
        <v>0.88263747454175157</v>
      </c>
      <c r="J32" s="185">
        <f t="shared" si="10"/>
        <v>2170365201.0937972</v>
      </c>
      <c r="K32" s="185">
        <f t="shared" si="10"/>
        <v>49824.730767449684</v>
      </c>
      <c r="L32" s="82">
        <f>J32/'Asset Summary'!J32</f>
        <v>0.63983696107711707</v>
      </c>
      <c r="M32" s="79">
        <f>SUM(M24:M31)</f>
        <v>3313259279.1471982</v>
      </c>
      <c r="N32" s="185">
        <f t="shared" si="10"/>
        <v>2347</v>
      </c>
      <c r="O32" s="82">
        <f>N32/'Asset Summary'!N32</f>
        <v>0.90373507893723526</v>
      </c>
      <c r="P32" s="185">
        <f t="shared" si="10"/>
        <v>1154702913.0124938</v>
      </c>
      <c r="Q32" s="185">
        <f t="shared" si="10"/>
        <v>26508.332205217186</v>
      </c>
      <c r="R32" s="82">
        <f>P32/'Asset Summary'!P32</f>
        <v>0.80962084495872488</v>
      </c>
      <c r="S32" s="95">
        <f t="shared" si="10"/>
        <v>1085693998.8122683</v>
      </c>
      <c r="T32" s="185">
        <f t="shared" si="10"/>
        <v>76888</v>
      </c>
      <c r="U32" s="82">
        <f>T32/'Asset Summary'!T32</f>
        <v>0.88166223282267686</v>
      </c>
      <c r="V32" s="185">
        <f>SUM(V24:V31)</f>
        <v>4495293742.7003622</v>
      </c>
      <c r="W32" s="185">
        <f>SUM(W24:W31)</f>
        <v>103197.74770521077</v>
      </c>
      <c r="X32" s="82">
        <f>V32/'Asset Summary'!V32</f>
        <v>0.69904022857883708</v>
      </c>
      <c r="Y32" s="107">
        <f>SUM(Y24:Y31)</f>
        <v>10214788883.286488</v>
      </c>
      <c r="Z32" s="12"/>
    </row>
    <row r="33" spans="1:33" ht="21" x14ac:dyDescent="0.35">
      <c r="A33" s="7"/>
      <c r="B33" s="9"/>
      <c r="C33" s="14"/>
      <c r="F33" s="9"/>
      <c r="G33" s="12"/>
      <c r="H33" s="9"/>
      <c r="J33" s="9"/>
      <c r="K33" s="14"/>
      <c r="L33" s="9"/>
      <c r="M33" s="26"/>
      <c r="N33" s="14"/>
      <c r="O33" s="20"/>
      <c r="P33" s="9"/>
      <c r="Q33" s="14"/>
      <c r="R33" s="9"/>
      <c r="S33" s="26"/>
      <c r="T33" s="14"/>
      <c r="U33" s="9"/>
      <c r="V33" s="9"/>
      <c r="W33" s="14"/>
      <c r="Y33" s="26"/>
      <c r="Z33" s="14"/>
      <c r="AA33" s="9"/>
      <c r="AB33" s="23"/>
    </row>
    <row r="34" spans="1:33" ht="21" x14ac:dyDescent="0.35">
      <c r="A34" s="7"/>
      <c r="B34" s="9"/>
      <c r="C34" s="14"/>
      <c r="D34" s="9"/>
      <c r="E34" s="9"/>
      <c r="F34" s="14"/>
      <c r="G34" s="9"/>
      <c r="H34" s="9"/>
      <c r="I34" s="14"/>
      <c r="J34" s="9"/>
      <c r="K34" s="26"/>
      <c r="L34" s="14"/>
      <c r="M34" s="9"/>
      <c r="N34" s="9"/>
      <c r="O34" s="14"/>
      <c r="P34" s="9"/>
      <c r="Q34" s="26"/>
      <c r="R34" s="14"/>
      <c r="S34" s="9"/>
      <c r="T34" s="9"/>
      <c r="U34" s="14"/>
      <c r="V34" s="9"/>
      <c r="W34" s="26"/>
      <c r="X34" s="14"/>
      <c r="Y34" s="9"/>
    </row>
    <row r="35" spans="1:33" ht="27" thickBot="1" x14ac:dyDescent="0.45">
      <c r="A35" s="61" t="s">
        <v>22</v>
      </c>
      <c r="C35" s="27"/>
      <c r="D35" s="27"/>
      <c r="E35" s="27"/>
      <c r="F35" s="27"/>
      <c r="G35" s="27"/>
      <c r="H35" s="27"/>
      <c r="I35" s="3"/>
      <c r="J35" s="3"/>
      <c r="K35" s="3"/>
      <c r="L35" s="3"/>
      <c r="AD35" s="19"/>
      <c r="AG35" s="12"/>
    </row>
    <row r="36" spans="1:33" x14ac:dyDescent="0.25">
      <c r="A36" s="67"/>
      <c r="B36" s="132" t="s">
        <v>23</v>
      </c>
      <c r="C36" s="132" t="s">
        <v>23</v>
      </c>
      <c r="D36" s="134" t="s">
        <v>23</v>
      </c>
      <c r="E36" s="134" t="s">
        <v>23</v>
      </c>
      <c r="F36" s="134" t="s">
        <v>23</v>
      </c>
      <c r="G36" s="68" t="s">
        <v>24</v>
      </c>
      <c r="H36" s="136" t="s">
        <v>24</v>
      </c>
      <c r="I36" s="138" t="s">
        <v>24</v>
      </c>
      <c r="J36" s="138" t="s">
        <v>24</v>
      </c>
      <c r="K36" s="138" t="s">
        <v>24</v>
      </c>
      <c r="L36" s="85"/>
      <c r="M36" s="85"/>
      <c r="N36" s="85"/>
      <c r="O36" s="85"/>
      <c r="P36" s="85"/>
      <c r="Q36" s="141" t="s">
        <v>56</v>
      </c>
      <c r="R36" s="140"/>
      <c r="S36" s="102"/>
      <c r="T36" s="102"/>
      <c r="U36" s="102"/>
    </row>
    <row r="37" spans="1:33" x14ac:dyDescent="0.25">
      <c r="A37" s="69"/>
      <c r="B37" s="133" t="s">
        <v>27</v>
      </c>
      <c r="C37" s="133" t="s">
        <v>27</v>
      </c>
      <c r="D37" s="135" t="s">
        <v>27</v>
      </c>
      <c r="E37" s="135" t="s">
        <v>27</v>
      </c>
      <c r="F37" s="135" t="s">
        <v>27</v>
      </c>
      <c r="G37" s="51" t="s">
        <v>28</v>
      </c>
      <c r="H37" s="137" t="s">
        <v>28</v>
      </c>
      <c r="I37" s="139" t="s">
        <v>28</v>
      </c>
      <c r="J37" s="139" t="s">
        <v>28</v>
      </c>
      <c r="K37" s="139" t="s">
        <v>28</v>
      </c>
      <c r="L37" s="86" t="s">
        <v>25</v>
      </c>
      <c r="M37" s="86" t="s">
        <v>25</v>
      </c>
      <c r="N37" s="86" t="s">
        <v>25</v>
      </c>
      <c r="O37" s="86" t="s">
        <v>25</v>
      </c>
      <c r="P37" s="86" t="s">
        <v>25</v>
      </c>
      <c r="Q37" s="100" t="s">
        <v>26</v>
      </c>
      <c r="R37" s="100" t="s">
        <v>26</v>
      </c>
      <c r="S37" s="103" t="s">
        <v>26</v>
      </c>
      <c r="T37" s="103" t="s">
        <v>26</v>
      </c>
      <c r="U37" s="103" t="s">
        <v>26</v>
      </c>
    </row>
    <row r="38" spans="1:33" x14ac:dyDescent="0.25">
      <c r="A38" s="69"/>
      <c r="B38" s="133" t="s">
        <v>29</v>
      </c>
      <c r="C38" s="133" t="s">
        <v>29</v>
      </c>
      <c r="D38" s="135" t="s">
        <v>30</v>
      </c>
      <c r="E38" s="135" t="s">
        <v>62</v>
      </c>
      <c r="F38" s="135" t="s">
        <v>62</v>
      </c>
      <c r="G38" s="51" t="s">
        <v>29</v>
      </c>
      <c r="H38" s="137" t="s">
        <v>29</v>
      </c>
      <c r="I38" s="139" t="s">
        <v>30</v>
      </c>
      <c r="J38" s="139" t="s">
        <v>62</v>
      </c>
      <c r="K38" s="139" t="s">
        <v>62</v>
      </c>
      <c r="L38" s="49" t="s">
        <v>29</v>
      </c>
      <c r="M38" s="49" t="s">
        <v>29</v>
      </c>
      <c r="N38" s="49" t="s">
        <v>30</v>
      </c>
      <c r="O38" s="49" t="s">
        <v>62</v>
      </c>
      <c r="P38" s="49" t="s">
        <v>62</v>
      </c>
      <c r="Q38" s="100" t="s">
        <v>29</v>
      </c>
      <c r="R38" s="100" t="s">
        <v>29</v>
      </c>
      <c r="S38" s="103" t="s">
        <v>29</v>
      </c>
      <c r="T38" s="103" t="s">
        <v>18</v>
      </c>
      <c r="U38" s="103" t="s">
        <v>18</v>
      </c>
    </row>
    <row r="39" spans="1:33" ht="15.75" x14ac:dyDescent="0.25">
      <c r="A39" s="70" t="s">
        <v>53</v>
      </c>
      <c r="B39" s="133" t="s">
        <v>31</v>
      </c>
      <c r="C39" s="133" t="s">
        <v>32</v>
      </c>
      <c r="D39" s="135" t="s">
        <v>59</v>
      </c>
      <c r="E39" s="135" t="s">
        <v>20</v>
      </c>
      <c r="F39" s="135" t="s">
        <v>21</v>
      </c>
      <c r="G39" s="51" t="s">
        <v>31</v>
      </c>
      <c r="H39" s="137" t="s">
        <v>32</v>
      </c>
      <c r="I39" s="139" t="s">
        <v>59</v>
      </c>
      <c r="J39" s="139" t="s">
        <v>20</v>
      </c>
      <c r="K39" s="139" t="s">
        <v>21</v>
      </c>
      <c r="L39" s="49" t="s">
        <v>31</v>
      </c>
      <c r="M39" s="49" t="s">
        <v>32</v>
      </c>
      <c r="N39" s="49" t="s">
        <v>60</v>
      </c>
      <c r="O39" s="49" t="s">
        <v>20</v>
      </c>
      <c r="P39" s="49" t="s">
        <v>21</v>
      </c>
      <c r="Q39" s="100" t="s">
        <v>31</v>
      </c>
      <c r="R39" s="100" t="s">
        <v>32</v>
      </c>
      <c r="S39" s="103" t="s">
        <v>61</v>
      </c>
      <c r="T39" s="103" t="s">
        <v>31</v>
      </c>
      <c r="U39" s="103" t="s">
        <v>21</v>
      </c>
    </row>
    <row r="40" spans="1:33" ht="21" x14ac:dyDescent="0.35">
      <c r="A40" s="41" t="s">
        <v>45</v>
      </c>
      <c r="B40" s="261">
        <v>238502.96359025571</v>
      </c>
      <c r="C40" s="235">
        <f t="shared" ref="C40:C47" si="11">B40/5280</f>
        <v>45.171015831487821</v>
      </c>
      <c r="D40" s="218">
        <f>B40/'Asset Summary'!B40</f>
        <v>0.88391705510758067</v>
      </c>
      <c r="E40" s="251">
        <v>13274785.518620141</v>
      </c>
      <c r="F40" s="229">
        <f>E40*0.0000229568418910972</f>
        <v>304.74715228918933</v>
      </c>
      <c r="G40" s="261">
        <v>604381.17339150689</v>
      </c>
      <c r="H40" s="83">
        <f>G40/5280</f>
        <v>114.46613132414903</v>
      </c>
      <c r="I40" s="218">
        <f>G40/'Asset Summary'!G40</f>
        <v>0.77488788282292609</v>
      </c>
      <c r="J40" s="262">
        <v>24149008.089567922</v>
      </c>
      <c r="K40" s="232">
        <f>J40*0.0000229568418910972</f>
        <v>554.38496053903805</v>
      </c>
      <c r="L40" s="261">
        <v>1286928.3611792692</v>
      </c>
      <c r="M40" s="235">
        <f>L40/5280</f>
        <v>243.73643204152825</v>
      </c>
      <c r="N40" s="193">
        <f>L40/'Asset Summary'!L40</f>
        <v>0.74849573277514336</v>
      </c>
      <c r="O40" s="264">
        <v>38717157.661739491</v>
      </c>
      <c r="P40" s="229">
        <f>O40*0.0000229568418910972</f>
        <v>888.82366691323602</v>
      </c>
      <c r="Q40" s="181">
        <f t="shared" ref="Q40:Q47" si="12">B40+G40+L40</f>
        <v>2129812.4981610319</v>
      </c>
      <c r="R40" s="235">
        <f t="shared" ref="R40:R47" si="13">Q40/5280</f>
        <v>403.3735791971651</v>
      </c>
      <c r="S40" s="193">
        <f>Q40/'Asset Summary'!Q40</f>
        <v>0.76912485388944607</v>
      </c>
      <c r="T40" s="198">
        <f>E40+J40+O40</f>
        <v>76140951.269927561</v>
      </c>
      <c r="U40" s="237">
        <f>T40*0.0000229568418910972</f>
        <v>1747.9557797414636</v>
      </c>
    </row>
    <row r="41" spans="1:33" ht="21" x14ac:dyDescent="0.35">
      <c r="A41" s="42" t="s">
        <v>46</v>
      </c>
      <c r="B41" s="261">
        <v>41270.423442012812</v>
      </c>
      <c r="C41" s="235">
        <f t="shared" si="11"/>
        <v>7.8163680761387901</v>
      </c>
      <c r="D41" s="218">
        <f>B41/'Asset Summary'!B41</f>
        <v>0.93306641868077955</v>
      </c>
      <c r="E41" s="251">
        <v>2367193.9144734461</v>
      </c>
      <c r="F41" s="229">
        <f t="shared" ref="F41:F47" si="14">E41*0.0000229568418910972</f>
        <v>54.343296420134365</v>
      </c>
      <c r="G41" s="261">
        <v>277224.46548790485</v>
      </c>
      <c r="H41" s="83">
        <f t="shared" ref="H41:H47" si="15">G41/5280</f>
        <v>52.504633615133493</v>
      </c>
      <c r="I41" s="218">
        <f>G41/'Asset Summary'!G41</f>
        <v>0.80099263899536655</v>
      </c>
      <c r="J41" s="262">
        <v>10963173.530729974</v>
      </c>
      <c r="K41" s="232">
        <f>J41*0.0000229568418910972</f>
        <v>251.67984136962986</v>
      </c>
      <c r="L41" s="261">
        <v>895734.38760311424</v>
      </c>
      <c r="M41" s="235">
        <f>L41/5280</f>
        <v>169.64666431877163</v>
      </c>
      <c r="N41" s="193">
        <f>L41/'Asset Summary'!L41</f>
        <v>0.68145775236207995</v>
      </c>
      <c r="O41" s="264">
        <v>26435392.308660552</v>
      </c>
      <c r="P41" s="229">
        <f t="shared" ref="P41:P47" si="16">O41*0.0000229568418910972</f>
        <v>606.87312155904726</v>
      </c>
      <c r="Q41" s="181">
        <f t="shared" si="12"/>
        <v>1214229.2765330318</v>
      </c>
      <c r="R41" s="235">
        <f t="shared" si="13"/>
        <v>229.9676660100439</v>
      </c>
      <c r="S41" s="193">
        <f>Q41/'Asset Summary'!Q41</f>
        <v>0.71225371382084257</v>
      </c>
      <c r="T41" s="198">
        <f t="shared" ref="T41:T47" si="17">E41+J41+O41</f>
        <v>39765759.753863975</v>
      </c>
      <c r="U41" s="237">
        <f t="shared" ref="U41:U47" si="18">T41*0.0000229568418910972</f>
        <v>912.89625934881155</v>
      </c>
    </row>
    <row r="42" spans="1:33" ht="21" x14ac:dyDescent="0.35">
      <c r="A42" s="42" t="s">
        <v>47</v>
      </c>
      <c r="B42" s="261">
        <v>16176.803375161096</v>
      </c>
      <c r="C42" s="235">
        <f t="shared" si="11"/>
        <v>3.0637885180229349</v>
      </c>
      <c r="D42" s="218">
        <f>B42/'Asset Summary'!B42</f>
        <v>0.99968565941068055</v>
      </c>
      <c r="E42" s="251">
        <v>973121.71552470955</v>
      </c>
      <c r="F42" s="229">
        <f t="shared" si="14"/>
        <v>22.339801364094026</v>
      </c>
      <c r="G42" s="261">
        <v>39792.662348947422</v>
      </c>
      <c r="H42" s="83">
        <f t="shared" si="15"/>
        <v>7.5364890812400418</v>
      </c>
      <c r="I42" s="218">
        <f>G42/'Asset Summary'!G42</f>
        <v>0.98092760476777852</v>
      </c>
      <c r="J42" s="262">
        <v>1590676.6853089575</v>
      </c>
      <c r="K42" s="232">
        <f t="shared" ref="K42:K47" si="19">J42*0.0000229568418910972</f>
        <v>36.516913164492308</v>
      </c>
      <c r="L42" s="261">
        <v>72877.719174662197</v>
      </c>
      <c r="M42" s="235">
        <f t="shared" ref="M42:M47" si="20">L42/5280</f>
        <v>13.802598328534508</v>
      </c>
      <c r="N42" s="193">
        <f>L42/'Asset Summary'!L42</f>
        <v>0.99198545370955626</v>
      </c>
      <c r="O42" s="264">
        <v>2183476.1873793099</v>
      </c>
      <c r="P42" s="229">
        <f t="shared" si="16"/>
        <v>50.125717606642539</v>
      </c>
      <c r="Q42" s="181">
        <f t="shared" si="12"/>
        <v>128847.18489877072</v>
      </c>
      <c r="R42" s="235">
        <f t="shared" si="13"/>
        <v>24.402875927797485</v>
      </c>
      <c r="S42" s="193">
        <f>Q42/'Asset Summary'!Q42</f>
        <v>0.98949746560064356</v>
      </c>
      <c r="T42" s="198">
        <f t="shared" si="17"/>
        <v>4747274.5882129772</v>
      </c>
      <c r="U42" s="237">
        <f t="shared" si="18"/>
        <v>108.98243213522888</v>
      </c>
    </row>
    <row r="43" spans="1:33" ht="21" x14ac:dyDescent="0.35">
      <c r="A43" s="42" t="s">
        <v>48</v>
      </c>
      <c r="B43" s="261">
        <v>31775.151215984479</v>
      </c>
      <c r="C43" s="235">
        <f t="shared" si="11"/>
        <v>6.0180210636334239</v>
      </c>
      <c r="D43" s="218">
        <f>B43/'Asset Summary'!B43</f>
        <v>0.82615647617754306</v>
      </c>
      <c r="E43" s="251">
        <v>1899749.8581565383</v>
      </c>
      <c r="F43" s="229">
        <f>E43*0.0000229568418910972</f>
        <v>43.612257126333979</v>
      </c>
      <c r="G43" s="261">
        <v>71446.518472944008</v>
      </c>
      <c r="H43" s="83">
        <f t="shared" si="15"/>
        <v>13.531537589572729</v>
      </c>
      <c r="I43" s="218">
        <f>G43/'Asset Summary'!G43</f>
        <v>0.84414601960078517</v>
      </c>
      <c r="J43" s="262">
        <v>2855832.8394316374</v>
      </c>
      <c r="K43" s="232">
        <f t="shared" si="19"/>
        <v>65.560902962235275</v>
      </c>
      <c r="L43" s="261">
        <v>260285.74923597457</v>
      </c>
      <c r="M43" s="235">
        <f t="shared" si="20"/>
        <v>49.296543415904274</v>
      </c>
      <c r="N43" s="193">
        <f>L43/'Asset Summary'!L43</f>
        <v>0.8061584750151819</v>
      </c>
      <c r="O43" s="264">
        <v>7765940.5825779056</v>
      </c>
      <c r="P43" s="229">
        <f t="shared" si="16"/>
        <v>178.28147008989626</v>
      </c>
      <c r="Q43" s="181">
        <f t="shared" si="12"/>
        <v>363507.41892490303</v>
      </c>
      <c r="R43" s="235">
        <f t="shared" si="13"/>
        <v>68.84610206911043</v>
      </c>
      <c r="S43" s="193">
        <f>Q43/'Asset Summary'!Q43</f>
        <v>0.81509253034157136</v>
      </c>
      <c r="T43" s="198">
        <f t="shared" si="17"/>
        <v>12521523.280166082</v>
      </c>
      <c r="U43" s="237">
        <f t="shared" si="18"/>
        <v>287.45463017846555</v>
      </c>
    </row>
    <row r="44" spans="1:33" ht="21" x14ac:dyDescent="0.35">
      <c r="A44" s="42" t="s">
        <v>49</v>
      </c>
      <c r="B44" s="261">
        <v>113999.73593688004</v>
      </c>
      <c r="C44" s="235">
        <f t="shared" si="11"/>
        <v>21.590859078954551</v>
      </c>
      <c r="D44" s="218">
        <f>B44/'Asset Summary'!B44</f>
        <v>0.99969163770810554</v>
      </c>
      <c r="E44" s="251">
        <v>6465574.6416569073</v>
      </c>
      <c r="F44" s="229">
        <f t="shared" si="14"/>
        <v>148.42917478360505</v>
      </c>
      <c r="G44" s="261">
        <v>211612.46411287849</v>
      </c>
      <c r="H44" s="83">
        <f t="shared" si="15"/>
        <v>40.078118203196681</v>
      </c>
      <c r="I44" s="218">
        <f>G44/'Asset Summary'!G44</f>
        <v>0.99969261788380881</v>
      </c>
      <c r="J44" s="262">
        <v>8459621.0685633477</v>
      </c>
      <c r="K44" s="232">
        <f t="shared" si="19"/>
        <v>194.2061833296035</v>
      </c>
      <c r="L44" s="261">
        <v>702761.66215618374</v>
      </c>
      <c r="M44" s="235">
        <f t="shared" si="20"/>
        <v>133.09879965079239</v>
      </c>
      <c r="N44" s="193">
        <f>L44/'Asset Summary'!L44</f>
        <v>0.99969393323123201</v>
      </c>
      <c r="O44" s="264">
        <v>20973635.057301208</v>
      </c>
      <c r="P44" s="229">
        <f t="shared" si="16"/>
        <v>481.48842389203719</v>
      </c>
      <c r="Q44" s="181">
        <f t="shared" si="12"/>
        <v>1028373.8622059423</v>
      </c>
      <c r="R44" s="235">
        <f t="shared" si="13"/>
        <v>194.7677769329436</v>
      </c>
      <c r="S44" s="193">
        <f>Q44/'Asset Summary'!Q44</f>
        <v>0.99969340809767604</v>
      </c>
      <c r="T44" s="198">
        <f t="shared" si="17"/>
        <v>35898830.767521463</v>
      </c>
      <c r="U44" s="237">
        <f t="shared" si="18"/>
        <v>824.12378200524574</v>
      </c>
    </row>
    <row r="45" spans="1:33" ht="21" x14ac:dyDescent="0.35">
      <c r="A45" s="42" t="s">
        <v>50</v>
      </c>
      <c r="B45" s="261">
        <v>117646.7754073683</v>
      </c>
      <c r="C45" s="235">
        <f t="shared" si="11"/>
        <v>22.281586251395513</v>
      </c>
      <c r="D45" s="218">
        <f>B45/'Asset Summary'!B45</f>
        <v>0.98733197299653441</v>
      </c>
      <c r="E45" s="251">
        <v>6326133.5415466772</v>
      </c>
      <c r="F45" s="229">
        <f t="shared" si="14"/>
        <v>145.22804749525383</v>
      </c>
      <c r="G45" s="261">
        <v>277628.11274740571</v>
      </c>
      <c r="H45" s="83">
        <f t="shared" si="15"/>
        <v>52.581081959735933</v>
      </c>
      <c r="I45" s="218">
        <f>G45/'Asset Summary'!G45</f>
        <v>0.98402319659113635</v>
      </c>
      <c r="J45" s="262">
        <v>10957139.892470362</v>
      </c>
      <c r="K45" s="232">
        <f t="shared" si="19"/>
        <v>251.54132809007587</v>
      </c>
      <c r="L45" s="261">
        <v>531738.86392549181</v>
      </c>
      <c r="M45" s="235">
        <f t="shared" si="20"/>
        <v>100.70811816770679</v>
      </c>
      <c r="N45" s="193">
        <f>L45/'Asset Summary'!L45</f>
        <v>0.98540430261915624</v>
      </c>
      <c r="O45" s="264">
        <v>15891226.789545588</v>
      </c>
      <c r="P45" s="229">
        <f t="shared" si="16"/>
        <v>364.8123808631662</v>
      </c>
      <c r="Q45" s="181">
        <f t="shared" si="12"/>
        <v>927013.7520802659</v>
      </c>
      <c r="R45" s="235">
        <f t="shared" si="13"/>
        <v>175.57078637883825</v>
      </c>
      <c r="S45" s="193">
        <f>Q45/'Asset Summary'!Q45</f>
        <v>0.98523429069116508</v>
      </c>
      <c r="T45" s="198">
        <f t="shared" si="17"/>
        <v>33174500.223562628</v>
      </c>
      <c r="U45" s="237">
        <f t="shared" si="18"/>
        <v>761.58175644849598</v>
      </c>
    </row>
    <row r="46" spans="1:33" ht="21" x14ac:dyDescent="0.35">
      <c r="A46" s="42" t="s">
        <v>51</v>
      </c>
      <c r="B46" s="261">
        <v>9842.8392322084983</v>
      </c>
      <c r="C46" s="235">
        <f t="shared" si="11"/>
        <v>1.8641740970091853</v>
      </c>
      <c r="D46" s="218">
        <f>B46/'Asset Summary'!B46</f>
        <v>0.99970943987816996</v>
      </c>
      <c r="E46" s="251">
        <v>527605.66172407207</v>
      </c>
      <c r="F46" s="229">
        <f t="shared" si="14"/>
        <v>12.112159757047236</v>
      </c>
      <c r="G46" s="261">
        <v>22643.904469077279</v>
      </c>
      <c r="H46" s="83">
        <f t="shared" si="15"/>
        <v>4.2886182706585751</v>
      </c>
      <c r="I46" s="218">
        <f>G46/'Asset Summary'!G46</f>
        <v>0.99971013709990464</v>
      </c>
      <c r="J46" s="262">
        <v>902120.54653610114</v>
      </c>
      <c r="K46" s="232">
        <f t="shared" si="19"/>
        <v>20.709838753539469</v>
      </c>
      <c r="L46" s="261">
        <v>30457.621457582612</v>
      </c>
      <c r="M46" s="235">
        <f t="shared" si="20"/>
        <v>5.7684889124209491</v>
      </c>
      <c r="N46" s="193">
        <f>L46/'Asset Summary'!L46</f>
        <v>0.99970989270110844</v>
      </c>
      <c r="O46" s="264">
        <v>916299.80837920716</v>
      </c>
      <c r="P46" s="229">
        <f t="shared" si="16"/>
        <v>21.035349825804118</v>
      </c>
      <c r="Q46" s="181">
        <f t="shared" si="12"/>
        <v>62944.365158868386</v>
      </c>
      <c r="R46" s="235">
        <f t="shared" si="13"/>
        <v>11.92128128008871</v>
      </c>
      <c r="S46" s="193">
        <f>Q46/'Asset Summary'!Q46</f>
        <v>0.99970990981266794</v>
      </c>
      <c r="T46" s="198">
        <f t="shared" si="17"/>
        <v>2346026.0166393803</v>
      </c>
      <c r="U46" s="237">
        <f t="shared" si="18"/>
        <v>53.857348336390821</v>
      </c>
    </row>
    <row r="47" spans="1:33" ht="21" x14ac:dyDescent="0.35">
      <c r="A47" s="42" t="s">
        <v>52</v>
      </c>
      <c r="B47" s="261">
        <v>270237.05036460282</v>
      </c>
      <c r="C47" s="235">
        <f t="shared" si="11"/>
        <v>51.181259538750531</v>
      </c>
      <c r="D47" s="218">
        <f>B47/'Asset Summary'!B47</f>
        <v>1.0000000013491963</v>
      </c>
      <c r="E47" s="252">
        <v>13428425.873325072</v>
      </c>
      <c r="F47" s="230">
        <f t="shared" si="14"/>
        <v>308.27424962024253</v>
      </c>
      <c r="G47" s="261">
        <v>211267.90042032328</v>
      </c>
      <c r="H47" s="83">
        <f t="shared" si="15"/>
        <v>40.01285992809153</v>
      </c>
      <c r="I47" s="218">
        <f>G47/'Asset Summary'!G47</f>
        <v>1.0000000019895274</v>
      </c>
      <c r="J47" s="263">
        <v>8412021.4038982745</v>
      </c>
      <c r="K47" s="233">
        <f t="shared" si="19"/>
        <v>193.11344535381818</v>
      </c>
      <c r="L47" s="261">
        <v>790116.49666474632</v>
      </c>
      <c r="M47" s="235">
        <f t="shared" si="20"/>
        <v>149.64327588347467</v>
      </c>
      <c r="N47" s="193">
        <f>L47/'Asset Summary'!L47</f>
        <v>1.0000000084351439</v>
      </c>
      <c r="O47" s="265">
        <v>23518896.791283105</v>
      </c>
      <c r="P47" s="230">
        <f t="shared" si="16"/>
        <v>539.91959509051946</v>
      </c>
      <c r="Q47" s="202">
        <f t="shared" si="12"/>
        <v>1271621.4474496725</v>
      </c>
      <c r="R47" s="235">
        <f t="shared" si="13"/>
        <v>240.83739535031677</v>
      </c>
      <c r="S47" s="193">
        <f>Q47/'Asset Summary'!Q47</f>
        <v>1.0000000058584044</v>
      </c>
      <c r="T47" s="208">
        <f t="shared" si="17"/>
        <v>45359344.068506449</v>
      </c>
      <c r="U47" s="238">
        <f t="shared" si="18"/>
        <v>1041.3072900645802</v>
      </c>
    </row>
    <row r="48" spans="1:33" ht="21.75" thickBot="1" x14ac:dyDescent="0.4">
      <c r="A48" s="48" t="s">
        <v>15</v>
      </c>
      <c r="B48" s="185">
        <f t="shared" ref="B48" si="21">SUM(B40:B47)</f>
        <v>839451.74256447377</v>
      </c>
      <c r="C48" s="240">
        <f>SUM(C40:C47)</f>
        <v>158.98707245539273</v>
      </c>
      <c r="D48" s="192">
        <f>B48/'Asset Summary'!B48</f>
        <v>0.95178824427852105</v>
      </c>
      <c r="E48" s="205">
        <f>SUM(E40:E47)</f>
        <v>45262590.725027561</v>
      </c>
      <c r="F48" s="231">
        <f t="shared" ref="F48:U48" si="22">SUM(F40:F47)</f>
        <v>1039.0861388559003</v>
      </c>
      <c r="G48" s="189">
        <f t="shared" si="22"/>
        <v>1715997.2014509877</v>
      </c>
      <c r="H48" s="84">
        <f t="shared" si="22"/>
        <v>324.99946997177801</v>
      </c>
      <c r="I48" s="192">
        <f>G48/'Asset Summary'!G48</f>
        <v>0.86710481408837603</v>
      </c>
      <c r="J48" s="205">
        <f>SUM(J40:J47)</f>
        <v>68289594.056506574</v>
      </c>
      <c r="K48" s="234">
        <f t="shared" si="22"/>
        <v>1567.7134135624326</v>
      </c>
      <c r="L48" s="190">
        <f t="shared" si="22"/>
        <v>4570900.8613970252</v>
      </c>
      <c r="M48" s="236">
        <f t="shared" si="22"/>
        <v>865.70092071913336</v>
      </c>
      <c r="N48" s="194">
        <f>L48/'Asset Summary'!L48</f>
        <v>0.83208583644287026</v>
      </c>
      <c r="O48" s="188">
        <f t="shared" si="22"/>
        <v>136402025.18686634</v>
      </c>
      <c r="P48" s="231">
        <f t="shared" si="22"/>
        <v>3131.3597258403493</v>
      </c>
      <c r="Q48" s="191">
        <f t="shared" si="22"/>
        <v>7126349.8054124862</v>
      </c>
      <c r="R48" s="236">
        <f>SUM(R40:R47)</f>
        <v>1349.6874631463043</v>
      </c>
      <c r="S48" s="194">
        <f>Q48/'Asset Summary'!Q48</f>
        <v>0.85301844468384336</v>
      </c>
      <c r="T48" s="205">
        <f t="shared" si="22"/>
        <v>249954209.96840054</v>
      </c>
      <c r="U48" s="239">
        <f t="shared" si="22"/>
        <v>5738.1592782586822</v>
      </c>
    </row>
    <row r="49" spans="1:22" ht="21" x14ac:dyDescent="0.35">
      <c r="A49" s="7"/>
      <c r="B49" s="9"/>
      <c r="C49" s="29"/>
      <c r="D49" s="33"/>
      <c r="E49" s="9"/>
      <c r="F49" s="14"/>
      <c r="G49" s="33"/>
      <c r="H49" s="10"/>
      <c r="I49" s="34"/>
      <c r="J49" s="33"/>
      <c r="K49" s="35"/>
      <c r="L49" s="34"/>
      <c r="M49" s="33"/>
      <c r="N49" s="30"/>
      <c r="O49" s="30"/>
      <c r="P49" s="32"/>
    </row>
    <row r="50" spans="1:22" ht="21" x14ac:dyDescent="0.35">
      <c r="A50" s="7"/>
      <c r="B50" s="9"/>
      <c r="C50" s="29"/>
      <c r="D50" s="33"/>
      <c r="E50" s="9"/>
      <c r="F50" s="14"/>
      <c r="G50" s="33"/>
      <c r="H50" s="10"/>
      <c r="I50" s="34"/>
      <c r="J50" s="33"/>
      <c r="K50" s="35"/>
      <c r="L50" s="34"/>
      <c r="M50" s="33"/>
      <c r="N50" s="30"/>
      <c r="O50" s="30"/>
      <c r="P50" s="32"/>
    </row>
    <row r="51" spans="1:22" ht="27" thickBot="1" x14ac:dyDescent="0.45">
      <c r="A51" s="60" t="s">
        <v>33</v>
      </c>
    </row>
    <row r="52" spans="1:22" x14ac:dyDescent="0.25">
      <c r="A52" s="71"/>
      <c r="B52" s="158" t="s">
        <v>34</v>
      </c>
      <c r="C52" s="158" t="s">
        <v>34</v>
      </c>
      <c r="D52" s="158" t="s">
        <v>34</v>
      </c>
      <c r="E52" s="164" t="s">
        <v>35</v>
      </c>
      <c r="F52" s="165" t="s">
        <v>35</v>
      </c>
      <c r="G52" s="165" t="s">
        <v>35</v>
      </c>
      <c r="H52" s="72" t="s">
        <v>36</v>
      </c>
      <c r="I52" s="153" t="s">
        <v>36</v>
      </c>
      <c r="J52" s="153" t="s">
        <v>36</v>
      </c>
      <c r="K52" s="73" t="s">
        <v>37</v>
      </c>
      <c r="L52" s="145" t="s">
        <v>37</v>
      </c>
      <c r="M52" s="145" t="s">
        <v>38</v>
      </c>
      <c r="N52" s="141" t="s">
        <v>55</v>
      </c>
      <c r="O52" s="142"/>
      <c r="P52" s="102"/>
      <c r="R52" s="23"/>
      <c r="S52" s="23"/>
      <c r="T52" s="23"/>
      <c r="U52" s="23"/>
      <c r="V52" s="23"/>
    </row>
    <row r="53" spans="1:22" x14ac:dyDescent="0.25">
      <c r="A53" s="74"/>
      <c r="B53" s="161"/>
      <c r="C53" s="159" t="s">
        <v>39</v>
      </c>
      <c r="D53" s="159" t="s">
        <v>39</v>
      </c>
      <c r="E53" s="166" t="s">
        <v>39</v>
      </c>
      <c r="F53" s="167" t="s">
        <v>39</v>
      </c>
      <c r="G53" s="167" t="s">
        <v>39</v>
      </c>
      <c r="H53" s="36" t="s">
        <v>39</v>
      </c>
      <c r="I53" s="154" t="s">
        <v>39</v>
      </c>
      <c r="J53" s="154" t="s">
        <v>39</v>
      </c>
      <c r="K53" s="37" t="s">
        <v>39</v>
      </c>
      <c r="L53" s="146" t="s">
        <v>39</v>
      </c>
      <c r="M53" s="146" t="s">
        <v>39</v>
      </c>
      <c r="N53" s="50" t="s">
        <v>7</v>
      </c>
      <c r="O53" s="143" t="s">
        <v>8</v>
      </c>
      <c r="P53" s="103" t="s">
        <v>7</v>
      </c>
      <c r="R53" s="23"/>
      <c r="S53" s="23"/>
      <c r="T53" s="23"/>
      <c r="U53" s="23"/>
      <c r="V53" s="23"/>
    </row>
    <row r="54" spans="1:22" x14ac:dyDescent="0.25">
      <c r="A54" s="74"/>
      <c r="B54" s="159" t="s">
        <v>39</v>
      </c>
      <c r="C54" s="160" t="s">
        <v>10</v>
      </c>
      <c r="D54" s="160" t="s">
        <v>11</v>
      </c>
      <c r="E54" s="166" t="s">
        <v>40</v>
      </c>
      <c r="F54" s="168" t="s">
        <v>10</v>
      </c>
      <c r="G54" s="168" t="s">
        <v>11</v>
      </c>
      <c r="H54" s="36" t="s">
        <v>40</v>
      </c>
      <c r="I54" s="156" t="s">
        <v>10</v>
      </c>
      <c r="J54" s="155" t="s">
        <v>11</v>
      </c>
      <c r="K54" s="37" t="s">
        <v>40</v>
      </c>
      <c r="L54" s="150" t="s">
        <v>10</v>
      </c>
      <c r="M54" s="147" t="s">
        <v>11</v>
      </c>
      <c r="N54" s="50" t="s">
        <v>9</v>
      </c>
      <c r="O54" s="143" t="s">
        <v>10</v>
      </c>
      <c r="P54" s="104" t="s">
        <v>11</v>
      </c>
      <c r="R54" s="23"/>
      <c r="S54" s="23"/>
      <c r="T54" s="23"/>
      <c r="U54" s="23"/>
      <c r="V54" s="23"/>
    </row>
    <row r="55" spans="1:22" ht="15.75" x14ac:dyDescent="0.25">
      <c r="A55" s="75" t="s">
        <v>53</v>
      </c>
      <c r="B55" s="159" t="s">
        <v>9</v>
      </c>
      <c r="C55" s="160" t="s">
        <v>13</v>
      </c>
      <c r="D55" s="160" t="s">
        <v>14</v>
      </c>
      <c r="E55" s="166"/>
      <c r="F55" s="168" t="s">
        <v>13</v>
      </c>
      <c r="G55" s="168" t="s">
        <v>14</v>
      </c>
      <c r="H55" s="36"/>
      <c r="I55" s="156" t="s">
        <v>13</v>
      </c>
      <c r="J55" s="155" t="s">
        <v>14</v>
      </c>
      <c r="K55" s="37"/>
      <c r="L55" s="150" t="s">
        <v>13</v>
      </c>
      <c r="M55" s="147" t="s">
        <v>14</v>
      </c>
      <c r="N55" s="50"/>
      <c r="O55" s="143" t="s">
        <v>13</v>
      </c>
      <c r="P55" s="103" t="s">
        <v>14</v>
      </c>
      <c r="R55" s="23"/>
      <c r="S55" s="23"/>
      <c r="T55" s="23"/>
      <c r="U55" s="23"/>
      <c r="V55" s="23"/>
    </row>
    <row r="56" spans="1:22" ht="21" x14ac:dyDescent="0.35">
      <c r="A56" s="41" t="s">
        <v>45</v>
      </c>
      <c r="B56" s="220">
        <v>16</v>
      </c>
      <c r="C56" s="80">
        <f>B56/'Asset Summary'!B56</f>
        <v>1</v>
      </c>
      <c r="D56" s="249">
        <v>172421970</v>
      </c>
      <c r="E56" s="206">
        <v>5</v>
      </c>
      <c r="F56" s="80">
        <f>E56/'Asset Summary'!E56</f>
        <v>0.83333333333333337</v>
      </c>
      <c r="G56" s="251">
        <v>1081437</v>
      </c>
      <c r="H56" s="219">
        <v>3</v>
      </c>
      <c r="I56" s="80">
        <f>H56/'Asset Summary'!H56</f>
        <v>1</v>
      </c>
      <c r="J56" s="221">
        <v>1635299</v>
      </c>
      <c r="K56" s="206">
        <v>0</v>
      </c>
      <c r="L56" s="80">
        <v>0</v>
      </c>
      <c r="M56" s="77">
        <v>0</v>
      </c>
      <c r="N56" s="181">
        <f t="shared" ref="N56:N63" si="23">B56+E56+H56+K56</f>
        <v>24</v>
      </c>
      <c r="O56" s="80">
        <f>N56/'Asset Summary'!N56</f>
        <v>0.96</v>
      </c>
      <c r="P56" s="105">
        <f>D56+G56+J56+M56</f>
        <v>175138706</v>
      </c>
      <c r="R56" s="23"/>
      <c r="S56" s="23"/>
      <c r="T56" s="23"/>
      <c r="U56" s="23"/>
      <c r="V56" s="23"/>
    </row>
    <row r="57" spans="1:22" ht="21" x14ac:dyDescent="0.35">
      <c r="A57" s="42" t="s">
        <v>46</v>
      </c>
      <c r="B57" s="220">
        <v>17</v>
      </c>
      <c r="C57" s="80">
        <f>B57/'Asset Summary'!B57</f>
        <v>1</v>
      </c>
      <c r="D57" s="249">
        <v>112526832</v>
      </c>
      <c r="E57" s="219">
        <v>3</v>
      </c>
      <c r="F57" s="80">
        <f>E57/'Asset Summary'!E57</f>
        <v>1</v>
      </c>
      <c r="G57" s="251">
        <v>7420295</v>
      </c>
      <c r="H57" s="219">
        <v>2</v>
      </c>
      <c r="I57" s="80">
        <f>H57/'Asset Summary'!H57</f>
        <v>1</v>
      </c>
      <c r="J57" s="221">
        <v>1303940</v>
      </c>
      <c r="K57" s="219">
        <v>1</v>
      </c>
      <c r="L57" s="80">
        <f>K57/'Asset Summary'!K57</f>
        <v>1</v>
      </c>
      <c r="M57" s="221">
        <v>178312000</v>
      </c>
      <c r="N57" s="181">
        <f t="shared" si="23"/>
        <v>23</v>
      </c>
      <c r="O57" s="80">
        <f>N57/'Asset Summary'!N57</f>
        <v>1</v>
      </c>
      <c r="P57" s="105">
        <f t="shared" ref="P57:P63" si="24">D57+G57+J57+M57</f>
        <v>299563067</v>
      </c>
      <c r="R57" s="38"/>
      <c r="S57" s="11"/>
      <c r="T57" s="30"/>
      <c r="U57" s="30"/>
      <c r="V57" s="31"/>
    </row>
    <row r="58" spans="1:22" ht="21" x14ac:dyDescent="0.35">
      <c r="A58" s="42" t="s">
        <v>47</v>
      </c>
      <c r="B58" s="220">
        <v>3</v>
      </c>
      <c r="C58" s="80">
        <f>B58/'Asset Summary'!B58</f>
        <v>1</v>
      </c>
      <c r="D58" s="249">
        <v>16104954</v>
      </c>
      <c r="E58" s="219">
        <v>1</v>
      </c>
      <c r="F58" s="80">
        <f>E58/'Asset Summary'!E58</f>
        <v>1</v>
      </c>
      <c r="G58" s="251">
        <v>173598</v>
      </c>
      <c r="H58" s="206">
        <v>0</v>
      </c>
      <c r="I58" s="80">
        <v>0</v>
      </c>
      <c r="J58" s="77">
        <v>0</v>
      </c>
      <c r="K58" s="206">
        <v>0</v>
      </c>
      <c r="L58" s="80">
        <v>0</v>
      </c>
      <c r="M58" s="77">
        <v>0</v>
      </c>
      <c r="N58" s="181">
        <f t="shared" si="23"/>
        <v>4</v>
      </c>
      <c r="O58" s="80">
        <f>N58/'Asset Summary'!N58</f>
        <v>1</v>
      </c>
      <c r="P58" s="105">
        <f t="shared" si="24"/>
        <v>16278552</v>
      </c>
      <c r="R58" s="38"/>
      <c r="S58" s="11"/>
      <c r="T58" s="30"/>
      <c r="U58" s="30"/>
      <c r="V58" s="31"/>
    </row>
    <row r="59" spans="1:22" ht="21" x14ac:dyDescent="0.35">
      <c r="A59" s="42" t="s">
        <v>48</v>
      </c>
      <c r="B59" s="220">
        <v>5</v>
      </c>
      <c r="C59" s="80">
        <f>B59/'Asset Summary'!B59</f>
        <v>1</v>
      </c>
      <c r="D59" s="249">
        <v>57858790</v>
      </c>
      <c r="E59" s="219">
        <v>2</v>
      </c>
      <c r="F59" s="80">
        <f>E59/'Asset Summary'!E59</f>
        <v>1</v>
      </c>
      <c r="G59" s="251">
        <v>1931494</v>
      </c>
      <c r="H59" s="206">
        <v>0</v>
      </c>
      <c r="I59" s="80">
        <v>0</v>
      </c>
      <c r="J59" s="77">
        <v>0</v>
      </c>
      <c r="K59" s="206">
        <v>0</v>
      </c>
      <c r="L59" s="80">
        <v>0</v>
      </c>
      <c r="M59" s="77">
        <v>0</v>
      </c>
      <c r="N59" s="181">
        <f t="shared" si="23"/>
        <v>7</v>
      </c>
      <c r="O59" s="80">
        <f>N59/'Asset Summary'!N59</f>
        <v>1</v>
      </c>
      <c r="P59" s="105">
        <f t="shared" si="24"/>
        <v>59790284</v>
      </c>
      <c r="R59" s="38"/>
      <c r="S59" s="11"/>
      <c r="T59" s="30"/>
      <c r="U59" s="30"/>
      <c r="V59" s="31"/>
    </row>
    <row r="60" spans="1:22" ht="21" x14ac:dyDescent="0.35">
      <c r="A60" s="42" t="s">
        <v>49</v>
      </c>
      <c r="B60" s="220">
        <v>19</v>
      </c>
      <c r="C60" s="80">
        <f>B60/'Asset Summary'!B60</f>
        <v>1</v>
      </c>
      <c r="D60" s="249">
        <v>79395474</v>
      </c>
      <c r="E60" s="219">
        <v>4</v>
      </c>
      <c r="F60" s="80">
        <f>E60/'Asset Summary'!E60</f>
        <v>1</v>
      </c>
      <c r="G60" s="251">
        <v>5441500</v>
      </c>
      <c r="H60" s="206">
        <v>0</v>
      </c>
      <c r="I60" s="80">
        <v>0</v>
      </c>
      <c r="J60" s="77">
        <v>0</v>
      </c>
      <c r="K60" s="206">
        <v>0</v>
      </c>
      <c r="L60" s="80">
        <v>0</v>
      </c>
      <c r="M60" s="77">
        <v>0</v>
      </c>
      <c r="N60" s="181">
        <f t="shared" si="23"/>
        <v>23</v>
      </c>
      <c r="O60" s="80">
        <f>N60/'Asset Summary'!N60</f>
        <v>1</v>
      </c>
      <c r="P60" s="105">
        <f t="shared" si="24"/>
        <v>84836974</v>
      </c>
      <c r="R60" s="23"/>
      <c r="S60" s="23"/>
      <c r="T60" s="23"/>
      <c r="U60" s="23"/>
      <c r="V60" s="23"/>
    </row>
    <row r="61" spans="1:22" ht="21" x14ac:dyDescent="0.35">
      <c r="A61" s="42" t="s">
        <v>50</v>
      </c>
      <c r="B61" s="220">
        <v>14</v>
      </c>
      <c r="C61" s="80">
        <f>B61/'Asset Summary'!B61</f>
        <v>1</v>
      </c>
      <c r="D61" s="249">
        <v>80237828</v>
      </c>
      <c r="E61" s="219">
        <v>3</v>
      </c>
      <c r="F61" s="80">
        <f>E61/'Asset Summary'!E61</f>
        <v>1</v>
      </c>
      <c r="G61" s="251">
        <v>3028835</v>
      </c>
      <c r="H61" s="219">
        <v>2</v>
      </c>
      <c r="I61" s="80">
        <f>H61/'Asset Summary'!H61</f>
        <v>1</v>
      </c>
      <c r="J61" s="221">
        <v>11449990</v>
      </c>
      <c r="K61" s="219">
        <v>1</v>
      </c>
      <c r="L61" s="80">
        <f>K61/'Asset Summary'!K61</f>
        <v>1</v>
      </c>
      <c r="M61" s="221">
        <v>27781800</v>
      </c>
      <c r="N61" s="182">
        <f t="shared" si="23"/>
        <v>20</v>
      </c>
      <c r="O61" s="80">
        <f>N61/'Asset Summary'!N61</f>
        <v>1</v>
      </c>
      <c r="P61" s="105">
        <f t="shared" si="24"/>
        <v>122498453</v>
      </c>
      <c r="R61" s="23"/>
      <c r="S61" s="11"/>
      <c r="T61" s="30"/>
      <c r="U61" s="32"/>
      <c r="V61" s="31"/>
    </row>
    <row r="62" spans="1:22" ht="21" x14ac:dyDescent="0.35">
      <c r="A62" s="42" t="s">
        <v>51</v>
      </c>
      <c r="B62" s="220">
        <v>1</v>
      </c>
      <c r="C62" s="80">
        <f>B62/'Asset Summary'!B62</f>
        <v>1</v>
      </c>
      <c r="D62" s="249">
        <v>2780000</v>
      </c>
      <c r="E62" s="206">
        <v>0</v>
      </c>
      <c r="F62" s="80">
        <v>0</v>
      </c>
      <c r="G62" s="229">
        <v>0</v>
      </c>
      <c r="H62" s="219">
        <v>2</v>
      </c>
      <c r="I62" s="80">
        <f>H62/'Asset Summary'!H62</f>
        <v>1</v>
      </c>
      <c r="J62" s="221">
        <v>884061.8</v>
      </c>
      <c r="K62" s="206">
        <v>0</v>
      </c>
      <c r="L62" s="80">
        <v>0</v>
      </c>
      <c r="M62" s="77">
        <v>0</v>
      </c>
      <c r="N62" s="182">
        <f t="shared" si="23"/>
        <v>3</v>
      </c>
      <c r="O62" s="80">
        <f>N62/'Asset Summary'!N62</f>
        <v>1</v>
      </c>
      <c r="P62" s="105">
        <f t="shared" si="24"/>
        <v>3664061.8</v>
      </c>
      <c r="R62" s="23"/>
      <c r="S62" s="11"/>
      <c r="T62" s="30"/>
      <c r="U62" s="30"/>
      <c r="V62" s="31"/>
    </row>
    <row r="63" spans="1:22" ht="21" x14ac:dyDescent="0.35">
      <c r="A63" s="42" t="s">
        <v>52</v>
      </c>
      <c r="B63" s="248">
        <v>10</v>
      </c>
      <c r="C63" s="80">
        <f>B63/'Asset Summary'!B63</f>
        <v>1</v>
      </c>
      <c r="D63" s="250">
        <v>113932793</v>
      </c>
      <c r="E63" s="219">
        <v>2</v>
      </c>
      <c r="F63" s="80">
        <f>E63/'Asset Summary'!E63</f>
        <v>1</v>
      </c>
      <c r="G63" s="252">
        <v>2093266</v>
      </c>
      <c r="H63" s="219">
        <v>1</v>
      </c>
      <c r="I63" s="80">
        <f>H63/'Asset Summary'!H63</f>
        <v>1</v>
      </c>
      <c r="J63" s="224">
        <v>263482</v>
      </c>
      <c r="K63" s="254">
        <v>0</v>
      </c>
      <c r="L63" s="80">
        <v>0</v>
      </c>
      <c r="M63" s="253">
        <v>0</v>
      </c>
      <c r="N63" s="182">
        <f t="shared" si="23"/>
        <v>13</v>
      </c>
      <c r="O63" s="80">
        <f>N63/'Asset Summary'!N63</f>
        <v>1</v>
      </c>
      <c r="P63" s="105">
        <f t="shared" si="24"/>
        <v>116289541</v>
      </c>
      <c r="R63" s="23"/>
      <c r="S63" s="11"/>
      <c r="T63" s="30"/>
      <c r="U63" s="30"/>
      <c r="V63" s="31"/>
    </row>
    <row r="64" spans="1:22" ht="21.75" thickBot="1" x14ac:dyDescent="0.4">
      <c r="A64" s="48" t="s">
        <v>15</v>
      </c>
      <c r="B64" s="197">
        <f t="shared" ref="B64:P64" si="25">SUM(B56:B63)</f>
        <v>85</v>
      </c>
      <c r="C64" s="152">
        <f>B64/'Asset Summary'!B64</f>
        <v>1</v>
      </c>
      <c r="D64" s="171">
        <f t="shared" si="25"/>
        <v>635258641</v>
      </c>
      <c r="E64" s="200">
        <f t="shared" si="25"/>
        <v>20</v>
      </c>
      <c r="F64" s="152">
        <f>E64/'Asset Summary'!E64</f>
        <v>0.95238095238095233</v>
      </c>
      <c r="G64" s="79">
        <f t="shared" si="25"/>
        <v>21170425</v>
      </c>
      <c r="H64" s="200">
        <f t="shared" si="25"/>
        <v>10</v>
      </c>
      <c r="I64" s="152">
        <f>H64/'Asset Summary'!H64</f>
        <v>1</v>
      </c>
      <c r="J64" s="79">
        <f t="shared" si="25"/>
        <v>15536772.800000001</v>
      </c>
      <c r="K64" s="200">
        <f t="shared" si="25"/>
        <v>2</v>
      </c>
      <c r="L64" s="152">
        <f>K64/'Asset Summary'!K64</f>
        <v>1</v>
      </c>
      <c r="M64" s="171">
        <f t="shared" si="25"/>
        <v>206093800</v>
      </c>
      <c r="N64" s="200">
        <f t="shared" si="25"/>
        <v>117</v>
      </c>
      <c r="O64" s="144">
        <f>N64/'Asset Summary'!N64</f>
        <v>0.99152542372881358</v>
      </c>
      <c r="P64" s="172">
        <f t="shared" si="25"/>
        <v>878059638.79999995</v>
      </c>
      <c r="R64" s="23"/>
      <c r="S64" s="23"/>
      <c r="T64" s="23"/>
      <c r="U64" s="23"/>
      <c r="V64" s="23"/>
    </row>
    <row r="65" spans="1:16" s="23" customFormat="1" ht="21" x14ac:dyDescent="0.35">
      <c r="A65" s="7"/>
      <c r="B65" s="30"/>
      <c r="C65" s="11"/>
      <c r="D65" s="30"/>
      <c r="E65" s="30"/>
      <c r="F65" s="11"/>
      <c r="G65" s="30"/>
      <c r="H65" s="30"/>
      <c r="I65" s="11"/>
      <c r="J65" s="30"/>
      <c r="K65" s="30"/>
      <c r="L65" s="11"/>
      <c r="M65" s="30"/>
      <c r="N65" s="30"/>
      <c r="O65" s="11"/>
      <c r="P65" s="30"/>
    </row>
    <row r="66" spans="1:16" ht="20.25" customHeight="1" x14ac:dyDescent="0.25">
      <c r="A66" s="28"/>
      <c r="H66" s="39"/>
      <c r="J66" s="39"/>
      <c r="K66" s="3"/>
      <c r="L66" s="3"/>
      <c r="M66" s="3"/>
      <c r="N66" s="3"/>
    </row>
    <row r="67" spans="1:16" ht="27" thickBot="1" x14ac:dyDescent="0.45">
      <c r="A67" s="60" t="s">
        <v>54</v>
      </c>
      <c r="D67" s="23"/>
    </row>
    <row r="68" spans="1:16" x14ac:dyDescent="0.25">
      <c r="A68" s="45"/>
      <c r="B68" s="46" t="s">
        <v>41</v>
      </c>
      <c r="C68" s="270" t="s">
        <v>42</v>
      </c>
      <c r="D68" s="243"/>
      <c r="I68" s="177"/>
      <c r="J68" s="177"/>
      <c r="K68" s="177"/>
      <c r="L68" s="177"/>
      <c r="M68" s="177"/>
      <c r="N68" s="177"/>
      <c r="O68" s="177"/>
    </row>
    <row r="69" spans="1:16" ht="15.75" x14ac:dyDescent="0.25">
      <c r="A69" s="47" t="s">
        <v>53</v>
      </c>
      <c r="B69" s="44" t="s">
        <v>9</v>
      </c>
      <c r="C69" s="271" t="s">
        <v>43</v>
      </c>
      <c r="D69" s="243"/>
      <c r="E69" s="177"/>
      <c r="F69" s="177"/>
      <c r="I69" s="175"/>
      <c r="J69" s="176"/>
      <c r="K69" s="176"/>
      <c r="L69" s="176"/>
      <c r="M69" s="176"/>
      <c r="N69" s="176"/>
      <c r="O69" s="176"/>
    </row>
    <row r="70" spans="1:16" ht="21" x14ac:dyDescent="0.35">
      <c r="A70" s="41" t="s">
        <v>45</v>
      </c>
      <c r="B70" s="276">
        <v>37424.084722200001</v>
      </c>
      <c r="C70" s="272">
        <f>B70/'Asset Summary'!B70</f>
        <v>0.89454088843230684</v>
      </c>
      <c r="D70" s="30"/>
      <c r="E70" s="176"/>
      <c r="F70" s="176"/>
      <c r="I70" s="175"/>
      <c r="J70" s="176"/>
      <c r="K70" s="176"/>
      <c r="L70" s="176"/>
      <c r="M70" s="176"/>
      <c r="N70" s="176"/>
      <c r="O70" s="176"/>
    </row>
    <row r="71" spans="1:16" ht="21" x14ac:dyDescent="0.35">
      <c r="A71" s="42" t="s">
        <v>46</v>
      </c>
      <c r="B71" s="276">
        <v>53315.250044699998</v>
      </c>
      <c r="C71" s="272">
        <f>B71/'Asset Summary'!B71</f>
        <v>0.75760815512842405</v>
      </c>
      <c r="D71" s="182"/>
      <c r="E71" s="176"/>
      <c r="F71" s="176"/>
      <c r="I71" s="175"/>
      <c r="J71" s="176"/>
      <c r="K71" s="176"/>
      <c r="L71" s="176"/>
      <c r="M71" s="176"/>
      <c r="N71" s="176"/>
      <c r="O71" s="176"/>
    </row>
    <row r="72" spans="1:16" ht="21" x14ac:dyDescent="0.35">
      <c r="A72" s="42" t="s">
        <v>47</v>
      </c>
      <c r="B72" s="276">
        <v>3019.575472</v>
      </c>
      <c r="C72" s="272">
        <f>B72/'Asset Summary'!B72</f>
        <v>1.0000000000009071</v>
      </c>
      <c r="D72" s="182"/>
      <c r="E72" s="176"/>
      <c r="F72" s="176"/>
      <c r="I72" s="175"/>
      <c r="J72" s="176"/>
      <c r="K72" s="176"/>
      <c r="L72" s="176"/>
      <c r="M72" s="176"/>
      <c r="N72" s="176"/>
      <c r="O72" s="176"/>
    </row>
    <row r="73" spans="1:16" ht="21" x14ac:dyDescent="0.35">
      <c r="A73" s="42" t="s">
        <v>48</v>
      </c>
      <c r="B73" s="276">
        <v>16965.2386792</v>
      </c>
      <c r="C73" s="272">
        <f>B73/'Asset Summary'!B73</f>
        <v>0.84290327375002827</v>
      </c>
      <c r="D73" s="182"/>
      <c r="E73" s="176"/>
      <c r="F73" s="176"/>
      <c r="I73" s="175"/>
      <c r="J73" s="176"/>
      <c r="K73" s="176"/>
      <c r="L73" s="176"/>
      <c r="M73" s="176"/>
      <c r="N73" s="176"/>
      <c r="O73" s="176"/>
    </row>
    <row r="74" spans="1:16" ht="21" x14ac:dyDescent="0.35">
      <c r="A74" s="42" t="s">
        <v>49</v>
      </c>
      <c r="B74" s="276">
        <v>38515.112963699998</v>
      </c>
      <c r="C74" s="272">
        <f>B74/'Asset Summary'!B74</f>
        <v>1.0000000000006113</v>
      </c>
      <c r="D74" s="30"/>
      <c r="E74" s="176"/>
      <c r="F74" s="176"/>
      <c r="I74" s="175"/>
      <c r="J74" s="176"/>
      <c r="K74" s="176"/>
      <c r="L74" s="176"/>
      <c r="M74" s="176"/>
      <c r="N74" s="176"/>
      <c r="O74" s="176"/>
    </row>
    <row r="75" spans="1:16" ht="21" x14ac:dyDescent="0.35">
      <c r="A75" s="42" t="s">
        <v>50</v>
      </c>
      <c r="B75" s="276">
        <v>37005.783841299999</v>
      </c>
      <c r="C75" s="272">
        <f>B75/'Asset Summary'!B75</f>
        <v>0.99428682760515819</v>
      </c>
      <c r="D75" s="182"/>
      <c r="E75" s="176"/>
      <c r="F75" s="176"/>
      <c r="I75" s="175"/>
      <c r="J75" s="176"/>
      <c r="K75" s="176"/>
      <c r="L75" s="176"/>
      <c r="M75" s="176"/>
      <c r="N75" s="176"/>
      <c r="O75" s="176"/>
    </row>
    <row r="76" spans="1:16" ht="21" x14ac:dyDescent="0.35">
      <c r="A76" s="42" t="s">
        <v>51</v>
      </c>
      <c r="B76" s="276">
        <v>444.01450574400002</v>
      </c>
      <c r="C76" s="272">
        <f>B76/'Asset Summary'!B76</f>
        <v>1.0000000000000442</v>
      </c>
      <c r="D76" s="182"/>
      <c r="E76" s="176"/>
      <c r="F76" s="176"/>
      <c r="I76" s="175"/>
      <c r="J76" s="176"/>
      <c r="K76" s="176"/>
      <c r="L76" s="176"/>
      <c r="M76" s="176"/>
      <c r="N76" s="176"/>
      <c r="O76" s="176"/>
    </row>
    <row r="77" spans="1:16" ht="21" x14ac:dyDescent="0.35">
      <c r="A77" s="42" t="s">
        <v>52</v>
      </c>
      <c r="B77" s="276">
        <v>44744.278917399999</v>
      </c>
      <c r="C77" s="273">
        <f>B77/'Asset Summary'!B77</f>
        <v>0.99999999999928857</v>
      </c>
      <c r="D77" s="30"/>
      <c r="E77" s="176"/>
      <c r="F77" s="176"/>
    </row>
    <row r="78" spans="1:16" ht="21.75" thickBot="1" x14ac:dyDescent="0.4">
      <c r="A78" s="48" t="s">
        <v>15</v>
      </c>
      <c r="B78" s="197">
        <f>SUM(B70:B77)</f>
        <v>231433.33914624399</v>
      </c>
      <c r="C78" s="274">
        <f>B78/'Asset Summary'!B78</f>
        <v>0.90305670043488429</v>
      </c>
      <c r="D78" s="275"/>
    </row>
    <row r="79" spans="1:16" ht="15.75" customHeight="1" x14ac:dyDescent="0.25">
      <c r="B79" s="23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G79"/>
  <sheetViews>
    <sheetView topLeftCell="A31" zoomScale="70" zoomScaleNormal="70" workbookViewId="0">
      <pane xSplit="1" topLeftCell="B1" activePane="topRight" state="frozen"/>
      <selection pane="topRight" activeCell="A2" sqref="A2"/>
    </sheetView>
  </sheetViews>
  <sheetFormatPr defaultColWidth="9.140625" defaultRowHeight="15" x14ac:dyDescent="0.25"/>
  <cols>
    <col min="1" max="1" width="61" style="2" customWidth="1"/>
    <col min="2" max="2" width="26.28515625" style="2" customWidth="1"/>
    <col min="3" max="3" width="25.85546875" style="2" customWidth="1"/>
    <col min="4" max="4" width="26.5703125" style="2" customWidth="1"/>
    <col min="5" max="5" width="26.140625" style="2" customWidth="1"/>
    <col min="6" max="6" width="26.42578125" style="2" customWidth="1"/>
    <col min="7" max="7" width="28.42578125" style="2" customWidth="1"/>
    <col min="8" max="8" width="27.28515625" style="2" customWidth="1"/>
    <col min="9" max="9" width="27.7109375" style="2" customWidth="1"/>
    <col min="10" max="10" width="28.28515625" style="2" customWidth="1"/>
    <col min="11" max="11" width="25.5703125" style="2" customWidth="1"/>
    <col min="12" max="12" width="20.28515625" style="2" customWidth="1"/>
    <col min="13" max="13" width="26.42578125" style="2" customWidth="1"/>
    <col min="14" max="14" width="22.28515625" style="2" customWidth="1"/>
    <col min="15" max="15" width="24.85546875" style="2" customWidth="1"/>
    <col min="16" max="17" width="30.28515625" style="2" customWidth="1"/>
    <col min="18" max="18" width="22.140625" style="2" customWidth="1"/>
    <col min="19" max="19" width="23.28515625" style="2" customWidth="1"/>
    <col min="20" max="20" width="28.28515625" style="2" customWidth="1"/>
    <col min="21" max="21" width="25" style="2" customWidth="1"/>
    <col min="22" max="22" width="20.28515625" style="2" bestFit="1" customWidth="1"/>
    <col min="23" max="23" width="24" style="2" customWidth="1"/>
    <col min="24" max="24" width="25.5703125" style="2" customWidth="1"/>
    <col min="25" max="25" width="25.85546875" style="2" customWidth="1"/>
    <col min="26" max="26" width="20.28515625" style="2" bestFit="1" customWidth="1"/>
    <col min="27" max="27" width="30" style="2" customWidth="1"/>
    <col min="28" max="28" width="26" style="2" bestFit="1" customWidth="1"/>
    <col min="29" max="29" width="15.7109375" style="2" bestFit="1" customWidth="1"/>
    <col min="30" max="30" width="17.5703125" style="2" customWidth="1"/>
    <col min="31" max="31" width="24" style="2" bestFit="1" customWidth="1"/>
    <col min="32" max="32" width="15" style="2" customWidth="1"/>
    <col min="33" max="33" width="27" style="2" customWidth="1"/>
    <col min="34" max="34" width="25.140625" style="2" customWidth="1"/>
    <col min="35" max="35" width="21.140625" style="2" customWidth="1"/>
    <col min="36" max="36" width="16.5703125" style="2" customWidth="1"/>
    <col min="37" max="37" width="15" style="2" customWidth="1"/>
    <col min="38" max="38" width="19.7109375" style="2" customWidth="1"/>
    <col min="39" max="39" width="18.42578125" style="2" customWidth="1"/>
    <col min="40" max="40" width="19" style="2" customWidth="1"/>
    <col min="41" max="41" width="15.5703125" style="2" customWidth="1"/>
    <col min="42" max="42" width="23.28515625" style="2" bestFit="1" customWidth="1"/>
    <col min="43" max="43" width="21.42578125" style="2" bestFit="1" customWidth="1"/>
    <col min="44" max="44" width="14.140625" style="2" bestFit="1" customWidth="1"/>
    <col min="45" max="45" width="24.85546875" style="2" bestFit="1" customWidth="1"/>
    <col min="46" max="46" width="16.28515625" style="2" customWidth="1"/>
    <col min="47" max="47" width="18.42578125" style="2" customWidth="1"/>
    <col min="48" max="48" width="17.85546875" style="2" customWidth="1"/>
    <col min="49" max="49" width="17.42578125" style="2" customWidth="1"/>
    <col min="50" max="50" width="13.140625" style="2" customWidth="1"/>
    <col min="51" max="51" width="19.42578125" style="2" customWidth="1"/>
    <col min="52" max="52" width="14.42578125" style="2" bestFit="1" customWidth="1"/>
    <col min="53" max="53" width="15.140625" style="2" customWidth="1"/>
    <col min="54" max="54" width="18.85546875" style="2" customWidth="1"/>
    <col min="55" max="55" width="22.42578125" style="2" bestFit="1" customWidth="1"/>
    <col min="56" max="16384" width="9.140625" style="2"/>
  </cols>
  <sheetData>
    <row r="1" spans="1:30" ht="33.75" x14ac:dyDescent="0.5">
      <c r="A1" s="201" t="s">
        <v>70</v>
      </c>
    </row>
    <row r="2" spans="1:30" ht="33.75" x14ac:dyDescent="0.5">
      <c r="A2" s="1"/>
    </row>
    <row r="3" spans="1:30" ht="27" thickBot="1" x14ac:dyDescent="0.45">
      <c r="A3" s="60" t="s">
        <v>0</v>
      </c>
      <c r="C3" s="3"/>
      <c r="E3" s="3"/>
      <c r="F3" s="3"/>
      <c r="N3" s="3"/>
      <c r="O3" s="3"/>
      <c r="P3" s="3"/>
      <c r="Q3" s="3"/>
      <c r="R3" s="3"/>
      <c r="S3" s="3"/>
      <c r="T3" s="3"/>
      <c r="U3" s="3"/>
      <c r="V3" s="3"/>
      <c r="W3" s="3"/>
      <c r="AB3" s="4"/>
      <c r="AC3" s="4"/>
      <c r="AD3" s="4"/>
    </row>
    <row r="4" spans="1:30" x14ac:dyDescent="0.25">
      <c r="A4" s="53"/>
      <c r="B4" s="108" t="s">
        <v>1</v>
      </c>
      <c r="C4" s="108"/>
      <c r="D4" s="110"/>
      <c r="E4" s="57" t="s">
        <v>2</v>
      </c>
      <c r="F4" s="112"/>
      <c r="G4" s="117"/>
      <c r="H4" s="40" t="s">
        <v>3</v>
      </c>
      <c r="I4" s="122"/>
      <c r="J4" s="125"/>
      <c r="K4" s="59" t="s">
        <v>4</v>
      </c>
      <c r="L4" s="97"/>
      <c r="M4" s="130"/>
    </row>
    <row r="5" spans="1:30" x14ac:dyDescent="0.25">
      <c r="A5" s="54"/>
      <c r="B5" s="109" t="s">
        <v>5</v>
      </c>
      <c r="C5" s="109" t="s">
        <v>5</v>
      </c>
      <c r="D5" s="111" t="s">
        <v>5</v>
      </c>
      <c r="E5" s="58" t="s">
        <v>2</v>
      </c>
      <c r="F5" s="113" t="s">
        <v>2</v>
      </c>
      <c r="G5" s="118" t="s">
        <v>2</v>
      </c>
      <c r="H5" s="5" t="s">
        <v>6</v>
      </c>
      <c r="I5" s="123" t="s">
        <v>6</v>
      </c>
      <c r="J5" s="126" t="s">
        <v>6</v>
      </c>
      <c r="K5" s="50" t="s">
        <v>7</v>
      </c>
      <c r="L5" s="99" t="s">
        <v>8</v>
      </c>
      <c r="M5" s="103" t="s">
        <v>7</v>
      </c>
    </row>
    <row r="6" spans="1:30" x14ac:dyDescent="0.25">
      <c r="A6" s="54"/>
      <c r="B6" s="109" t="s">
        <v>9</v>
      </c>
      <c r="C6" s="109" t="s">
        <v>10</v>
      </c>
      <c r="D6" s="111" t="s">
        <v>11</v>
      </c>
      <c r="E6" s="56" t="s">
        <v>9</v>
      </c>
      <c r="F6" s="114" t="s">
        <v>12</v>
      </c>
      <c r="G6" s="119" t="s">
        <v>11</v>
      </c>
      <c r="H6" s="6" t="s">
        <v>9</v>
      </c>
      <c r="I6" s="124" t="s">
        <v>12</v>
      </c>
      <c r="J6" s="127" t="s">
        <v>11</v>
      </c>
      <c r="K6" s="50" t="s">
        <v>9</v>
      </c>
      <c r="L6" s="99" t="s">
        <v>12</v>
      </c>
      <c r="M6" s="104" t="s">
        <v>11</v>
      </c>
    </row>
    <row r="7" spans="1:30" ht="15.75" x14ac:dyDescent="0.25">
      <c r="A7" s="55" t="s">
        <v>53</v>
      </c>
      <c r="B7" s="109"/>
      <c r="C7" s="109" t="s">
        <v>13</v>
      </c>
      <c r="D7" s="111" t="s">
        <v>14</v>
      </c>
      <c r="E7" s="56"/>
      <c r="F7" s="114" t="s">
        <v>13</v>
      </c>
      <c r="G7" s="119" t="s">
        <v>14</v>
      </c>
      <c r="H7" s="6"/>
      <c r="I7" s="124" t="s">
        <v>13</v>
      </c>
      <c r="J7" s="127" t="s">
        <v>14</v>
      </c>
      <c r="K7" s="50"/>
      <c r="L7" s="99" t="s">
        <v>13</v>
      </c>
      <c r="M7" s="103" t="s">
        <v>14</v>
      </c>
    </row>
    <row r="8" spans="1:30" ht="21" x14ac:dyDescent="0.35">
      <c r="A8" s="41" t="s">
        <v>45</v>
      </c>
      <c r="B8" s="225">
        <v>1957</v>
      </c>
      <c r="C8" s="81">
        <f>B8/'Asset Summary'!B8</f>
        <v>7.7156599905377696E-2</v>
      </c>
      <c r="D8" s="221">
        <v>256420549.21999997</v>
      </c>
      <c r="E8" s="219">
        <v>982</v>
      </c>
      <c r="F8" s="115">
        <f>E8/'Asset Summary'!E8</f>
        <v>0.16709205376892972</v>
      </c>
      <c r="G8" s="221">
        <v>125659456.52900003</v>
      </c>
      <c r="H8" s="219">
        <v>15</v>
      </c>
      <c r="I8" s="81">
        <f>H8/'Asset Summary'!H8</f>
        <v>3.6231884057971016E-2</v>
      </c>
      <c r="J8" s="221">
        <v>807243</v>
      </c>
      <c r="K8" s="182">
        <f>B8+E8+H8</f>
        <v>2954</v>
      </c>
      <c r="L8" s="128">
        <f>K8/'Asset Summary'!K8</f>
        <v>9.3318591059864162E-2</v>
      </c>
      <c r="M8" s="105">
        <f>D8+G8+J8</f>
        <v>382887248.74900001</v>
      </c>
    </row>
    <row r="9" spans="1:30" ht="21" x14ac:dyDescent="0.35">
      <c r="A9" s="42" t="s">
        <v>46</v>
      </c>
      <c r="B9" s="225">
        <v>5826</v>
      </c>
      <c r="C9" s="81">
        <f>B9/'Asset Summary'!B9</f>
        <v>0.2478305257784584</v>
      </c>
      <c r="D9" s="221">
        <v>1404487285.4820018</v>
      </c>
      <c r="E9" s="219">
        <v>37</v>
      </c>
      <c r="F9" s="115">
        <f>E9/'Asset Summary'!E9</f>
        <v>3.4579439252336447E-2</v>
      </c>
      <c r="G9" s="221">
        <v>27653524.73</v>
      </c>
      <c r="H9" s="219">
        <v>42</v>
      </c>
      <c r="I9" s="81">
        <f>H9/'Asset Summary'!H9</f>
        <v>6.919275123558484E-2</v>
      </c>
      <c r="J9" s="221">
        <v>6112498.2999999998</v>
      </c>
      <c r="K9" s="182">
        <f t="shared" ref="K9:K15" si="0">B9+E9+H9</f>
        <v>5905</v>
      </c>
      <c r="L9" s="128">
        <f>K9/'Asset Summary'!K9</f>
        <v>0.23446495930117134</v>
      </c>
      <c r="M9" s="105">
        <f t="shared" ref="M9:M15" si="1">D9+G9+J9</f>
        <v>1438253308.5120018</v>
      </c>
    </row>
    <row r="10" spans="1:30" ht="21" x14ac:dyDescent="0.35">
      <c r="A10" s="42" t="s">
        <v>47</v>
      </c>
      <c r="B10" s="198">
        <v>0</v>
      </c>
      <c r="C10" s="81">
        <f>B10/'Asset Summary'!B10</f>
        <v>0</v>
      </c>
      <c r="D10" s="77">
        <v>0</v>
      </c>
      <c r="E10" s="180">
        <v>0</v>
      </c>
      <c r="F10" s="115">
        <f>E10/'Asset Summary'!E10</f>
        <v>0</v>
      </c>
      <c r="G10" s="120">
        <v>0</v>
      </c>
      <c r="H10" s="181">
        <v>0</v>
      </c>
      <c r="I10" s="81">
        <f>H10/'Asset Summary'!H10</f>
        <v>0</v>
      </c>
      <c r="J10" s="77">
        <v>0</v>
      </c>
      <c r="K10" s="182">
        <f t="shared" si="0"/>
        <v>0</v>
      </c>
      <c r="L10" s="128">
        <f>K10/'Asset Summary'!K10</f>
        <v>0</v>
      </c>
      <c r="M10" s="105">
        <f t="shared" si="1"/>
        <v>0</v>
      </c>
    </row>
    <row r="11" spans="1:30" ht="21" x14ac:dyDescent="0.35">
      <c r="A11" s="42" t="s">
        <v>48</v>
      </c>
      <c r="B11" s="225">
        <v>482</v>
      </c>
      <c r="C11" s="81">
        <f>B11/'Asset Summary'!B11</f>
        <v>4.592663172939495E-2</v>
      </c>
      <c r="D11" s="221">
        <v>89143894.171999946</v>
      </c>
      <c r="E11" s="219">
        <v>4</v>
      </c>
      <c r="F11" s="115">
        <f>E11/'Asset Summary'!E11</f>
        <v>5.3691275167785232E-3</v>
      </c>
      <c r="G11" s="221">
        <v>1260356.2</v>
      </c>
      <c r="H11" s="219">
        <v>2</v>
      </c>
      <c r="I11" s="81">
        <f>H11/'Asset Summary'!H11</f>
        <v>2.7397260273972601E-2</v>
      </c>
      <c r="J11" s="170">
        <v>0</v>
      </c>
      <c r="K11" s="182">
        <f t="shared" si="0"/>
        <v>488</v>
      </c>
      <c r="L11" s="128">
        <f>K11/'Asset Summary'!K11</f>
        <v>4.3136214973923802E-2</v>
      </c>
      <c r="M11" s="105">
        <f t="shared" si="1"/>
        <v>90404250.371999949</v>
      </c>
    </row>
    <row r="12" spans="1:30" ht="21" x14ac:dyDescent="0.35">
      <c r="A12" s="42" t="s">
        <v>49</v>
      </c>
      <c r="B12" s="198">
        <v>0</v>
      </c>
      <c r="C12" s="81">
        <f>B12/'Asset Summary'!B12</f>
        <v>0</v>
      </c>
      <c r="D12" s="77">
        <v>0</v>
      </c>
      <c r="E12" s="180">
        <v>0</v>
      </c>
      <c r="F12" s="115">
        <f>E12/'Asset Summary'!E12</f>
        <v>0</v>
      </c>
      <c r="G12" s="120">
        <v>0</v>
      </c>
      <c r="H12" s="181">
        <v>0</v>
      </c>
      <c r="I12" s="81">
        <f>H12/'Asset Summary'!H12</f>
        <v>0</v>
      </c>
      <c r="J12" s="77">
        <v>0</v>
      </c>
      <c r="K12" s="182">
        <f t="shared" si="0"/>
        <v>0</v>
      </c>
      <c r="L12" s="128">
        <f>K12/'Asset Summary'!K12</f>
        <v>0</v>
      </c>
      <c r="M12" s="105">
        <f t="shared" si="1"/>
        <v>0</v>
      </c>
    </row>
    <row r="13" spans="1:30" ht="21" x14ac:dyDescent="0.35">
      <c r="A13" s="42" t="s">
        <v>50</v>
      </c>
      <c r="B13" s="225">
        <v>115</v>
      </c>
      <c r="C13" s="81">
        <f>B13/'Asset Summary'!B13</f>
        <v>6.6713075762849516E-3</v>
      </c>
      <c r="D13" s="221">
        <v>9907937.5600000005</v>
      </c>
      <c r="E13" s="219">
        <v>3</v>
      </c>
      <c r="F13" s="115">
        <f>E13/'Asset Summary'!E13</f>
        <v>1.525940996948118E-3</v>
      </c>
      <c r="G13" s="221">
        <v>4440710</v>
      </c>
      <c r="H13" s="219">
        <v>9</v>
      </c>
      <c r="I13" s="81">
        <f>H13/'Asset Summary'!H13</f>
        <v>2.9605263157894735E-2</v>
      </c>
      <c r="J13" s="221">
        <v>96289.22</v>
      </c>
      <c r="K13" s="182">
        <f t="shared" si="0"/>
        <v>127</v>
      </c>
      <c r="L13" s="128">
        <f>K13/'Asset Summary'!K13</f>
        <v>6.5101496821816695E-3</v>
      </c>
      <c r="M13" s="105">
        <f t="shared" si="1"/>
        <v>14444936.780000001</v>
      </c>
    </row>
    <row r="14" spans="1:30" ht="21" x14ac:dyDescent="0.35">
      <c r="A14" s="42" t="s">
        <v>51</v>
      </c>
      <c r="B14" s="198">
        <v>0</v>
      </c>
      <c r="C14" s="81">
        <f>B14/'Asset Summary'!B14</f>
        <v>0</v>
      </c>
      <c r="D14" s="77">
        <v>0</v>
      </c>
      <c r="E14" s="180">
        <v>0</v>
      </c>
      <c r="F14" s="115">
        <f>E14/'Asset Summary'!E14</f>
        <v>0</v>
      </c>
      <c r="G14" s="120">
        <v>0</v>
      </c>
      <c r="H14" s="181">
        <v>0</v>
      </c>
      <c r="I14" s="81">
        <f>H14/'Asset Summary'!H14</f>
        <v>0</v>
      </c>
      <c r="J14" s="77">
        <v>0</v>
      </c>
      <c r="K14" s="182">
        <f t="shared" si="0"/>
        <v>0</v>
      </c>
      <c r="L14" s="128">
        <f>K14/'Asset Summary'!K14</f>
        <v>0</v>
      </c>
      <c r="M14" s="105">
        <f t="shared" si="1"/>
        <v>0</v>
      </c>
    </row>
    <row r="15" spans="1:30" ht="21" x14ac:dyDescent="0.35">
      <c r="A15" s="42" t="s">
        <v>52</v>
      </c>
      <c r="B15" s="208">
        <v>0</v>
      </c>
      <c r="C15" s="81">
        <f>B15/'Asset Summary'!B15</f>
        <v>0</v>
      </c>
      <c r="D15" s="78">
        <v>0</v>
      </c>
      <c r="E15" s="180">
        <v>0</v>
      </c>
      <c r="F15" s="115">
        <f>E15/'Asset Summary'!E15</f>
        <v>0</v>
      </c>
      <c r="G15" s="222">
        <v>0</v>
      </c>
      <c r="H15" s="181">
        <v>0</v>
      </c>
      <c r="I15" s="81">
        <f>H15/'Asset Summary'!H15</f>
        <v>0</v>
      </c>
      <c r="J15" s="78">
        <v>0</v>
      </c>
      <c r="K15" s="223">
        <f t="shared" si="0"/>
        <v>0</v>
      </c>
      <c r="L15" s="128">
        <f>K15/'Asset Summary'!K15</f>
        <v>0</v>
      </c>
      <c r="M15" s="105">
        <f t="shared" si="1"/>
        <v>0</v>
      </c>
      <c r="Q15" s="12"/>
    </row>
    <row r="16" spans="1:30" ht="21.75" thickBot="1" x14ac:dyDescent="0.4">
      <c r="A16" s="43" t="s">
        <v>15</v>
      </c>
      <c r="B16" s="185">
        <f>SUM(B8:B15)</f>
        <v>8380</v>
      </c>
      <c r="C16" s="82">
        <f>B16/'Asset Summary'!B16</f>
        <v>7.6910369133060444E-2</v>
      </c>
      <c r="D16" s="79">
        <f>SUM(D8:D15)</f>
        <v>1759959666.4340017</v>
      </c>
      <c r="E16" s="186">
        <f t="shared" ref="E16:J16" si="2">SUM(E8:E15)</f>
        <v>1026</v>
      </c>
      <c r="F16" s="116">
        <f>E16/'Asset Summary'!E16</f>
        <v>8.0287972454808676E-2</v>
      </c>
      <c r="G16" s="121">
        <f t="shared" si="2"/>
        <v>159014047.45900002</v>
      </c>
      <c r="H16" s="186">
        <f t="shared" si="2"/>
        <v>68</v>
      </c>
      <c r="I16" s="116">
        <f>H16/'Asset Summary'!H16</f>
        <v>3.4747061829330607E-2</v>
      </c>
      <c r="J16" s="121">
        <f t="shared" si="2"/>
        <v>7016030.5199999996</v>
      </c>
      <c r="K16" s="187">
        <f>SUM(K8:K15)</f>
        <v>9474</v>
      </c>
      <c r="L16" s="129">
        <f>K16/'Asset Summary'!K16</f>
        <v>7.6592235678367579E-2</v>
      </c>
      <c r="M16" s="131">
        <f>SUM(M8:M15)</f>
        <v>1925989744.4130018</v>
      </c>
      <c r="O16" s="12"/>
      <c r="R16" s="13"/>
    </row>
    <row r="17" spans="1:31" ht="21" x14ac:dyDescent="0.35">
      <c r="A17" s="7"/>
      <c r="B17" s="9"/>
      <c r="C17" s="14"/>
      <c r="D17" s="9"/>
      <c r="E17" s="8"/>
      <c r="F17" s="15"/>
      <c r="G17" s="8"/>
      <c r="H17" s="8"/>
      <c r="I17" s="15"/>
      <c r="J17" s="8"/>
      <c r="K17" s="8"/>
      <c r="L17" s="8"/>
      <c r="M17" s="8"/>
      <c r="N17" s="16"/>
      <c r="O17" s="17"/>
      <c r="P17" s="18"/>
    </row>
    <row r="18" spans="1:31" ht="21" x14ac:dyDescent="0.35">
      <c r="A18" s="24"/>
      <c r="B18" s="9"/>
      <c r="C18" s="14"/>
      <c r="D18" s="9"/>
      <c r="E18" s="8"/>
      <c r="F18" s="15"/>
      <c r="G18" s="8"/>
      <c r="H18" s="8"/>
      <c r="I18" s="15"/>
      <c r="J18" s="8"/>
      <c r="K18" s="16"/>
      <c r="L18" s="17"/>
      <c r="M18" s="18"/>
      <c r="N18" s="21"/>
      <c r="O18" s="21"/>
      <c r="P18" s="25"/>
      <c r="Q18" s="12"/>
      <c r="R18" s="21"/>
      <c r="S18" s="21"/>
      <c r="T18" s="22"/>
      <c r="U18" s="22"/>
      <c r="V18" s="22"/>
      <c r="W18" s="22"/>
      <c r="X18" s="23"/>
      <c r="Y18" s="23"/>
    </row>
    <row r="19" spans="1:31" ht="27" thickBot="1" x14ac:dyDescent="0.45">
      <c r="A19" s="60" t="s">
        <v>16</v>
      </c>
      <c r="Q19" s="12"/>
    </row>
    <row r="20" spans="1:31" x14ac:dyDescent="0.25">
      <c r="A20" s="62"/>
      <c r="B20" s="173" t="s">
        <v>1</v>
      </c>
      <c r="C20" s="174"/>
      <c r="D20" s="174"/>
      <c r="E20" s="174"/>
      <c r="F20" s="173"/>
      <c r="G20" s="173"/>
      <c r="H20" s="63" t="s">
        <v>2</v>
      </c>
      <c r="I20" s="63"/>
      <c r="J20" s="63"/>
      <c r="K20" s="63"/>
      <c r="L20" s="63"/>
      <c r="M20" s="91"/>
      <c r="N20" s="64" t="s">
        <v>3</v>
      </c>
      <c r="O20" s="64"/>
      <c r="P20" s="64"/>
      <c r="Q20" s="64"/>
      <c r="R20" s="64"/>
      <c r="S20" s="64"/>
      <c r="T20" s="97" t="s">
        <v>17</v>
      </c>
      <c r="U20" s="97"/>
      <c r="V20" s="97"/>
      <c r="W20" s="97"/>
      <c r="X20" s="101"/>
      <c r="Y20" s="102"/>
    </row>
    <row r="21" spans="1:31" x14ac:dyDescent="0.25">
      <c r="A21" s="65"/>
      <c r="B21" s="163" t="s">
        <v>5</v>
      </c>
      <c r="C21" s="162" t="s">
        <v>5</v>
      </c>
      <c r="D21" s="162" t="s">
        <v>5</v>
      </c>
      <c r="E21" s="162" t="s">
        <v>5</v>
      </c>
      <c r="F21" s="163" t="s">
        <v>5</v>
      </c>
      <c r="G21" s="163" t="s">
        <v>5</v>
      </c>
      <c r="H21" s="52" t="s">
        <v>2</v>
      </c>
      <c r="I21" s="52" t="s">
        <v>2</v>
      </c>
      <c r="J21" s="52" t="s">
        <v>2</v>
      </c>
      <c r="K21" s="52" t="s">
        <v>2</v>
      </c>
      <c r="L21" s="52" t="s">
        <v>2</v>
      </c>
      <c r="M21" s="92" t="s">
        <v>2</v>
      </c>
      <c r="N21" s="94" t="s">
        <v>6</v>
      </c>
      <c r="O21" s="94" t="s">
        <v>6</v>
      </c>
      <c r="P21" s="94" t="s">
        <v>6</v>
      </c>
      <c r="Q21" s="94" t="s">
        <v>6</v>
      </c>
      <c r="R21" s="94" t="s">
        <v>6</v>
      </c>
      <c r="S21" s="94" t="s">
        <v>6</v>
      </c>
      <c r="T21" s="98"/>
      <c r="U21" s="99"/>
      <c r="V21" s="99"/>
      <c r="W21" s="100" t="s">
        <v>7</v>
      </c>
      <c r="X21" s="98"/>
      <c r="Y21" s="103" t="s">
        <v>7</v>
      </c>
    </row>
    <row r="22" spans="1:31" x14ac:dyDescent="0.25">
      <c r="A22" s="65"/>
      <c r="B22" s="163" t="s">
        <v>9</v>
      </c>
      <c r="C22" s="162" t="s">
        <v>10</v>
      </c>
      <c r="D22" s="162" t="s">
        <v>18</v>
      </c>
      <c r="E22" s="162" t="s">
        <v>18</v>
      </c>
      <c r="F22" s="163" t="s">
        <v>57</v>
      </c>
      <c r="G22" s="163" t="s">
        <v>11</v>
      </c>
      <c r="H22" s="52" t="s">
        <v>9</v>
      </c>
      <c r="I22" s="52" t="s">
        <v>10</v>
      </c>
      <c r="J22" s="52" t="s">
        <v>18</v>
      </c>
      <c r="K22" s="52" t="s">
        <v>18</v>
      </c>
      <c r="L22" s="52" t="s">
        <v>19</v>
      </c>
      <c r="M22" s="92" t="s">
        <v>11</v>
      </c>
      <c r="N22" s="94" t="s">
        <v>9</v>
      </c>
      <c r="O22" s="94" t="s">
        <v>10</v>
      </c>
      <c r="P22" s="94" t="s">
        <v>18</v>
      </c>
      <c r="Q22" s="94" t="s">
        <v>18</v>
      </c>
      <c r="R22" s="94" t="s">
        <v>19</v>
      </c>
      <c r="S22" s="94" t="s">
        <v>11</v>
      </c>
      <c r="T22" s="99" t="s">
        <v>9</v>
      </c>
      <c r="U22" s="99" t="s">
        <v>10</v>
      </c>
      <c r="V22" s="99" t="s">
        <v>18</v>
      </c>
      <c r="W22" s="99" t="s">
        <v>18</v>
      </c>
      <c r="X22" s="99" t="s">
        <v>19</v>
      </c>
      <c r="Y22" s="104" t="s">
        <v>11</v>
      </c>
    </row>
    <row r="23" spans="1:31" ht="15.75" x14ac:dyDescent="0.25">
      <c r="A23" s="66" t="s">
        <v>53</v>
      </c>
      <c r="B23" s="163"/>
      <c r="C23" s="162" t="s">
        <v>13</v>
      </c>
      <c r="D23" s="162" t="s">
        <v>20</v>
      </c>
      <c r="E23" s="162" t="s">
        <v>21</v>
      </c>
      <c r="F23" s="163" t="s">
        <v>13</v>
      </c>
      <c r="G23" s="163" t="s">
        <v>14</v>
      </c>
      <c r="H23" s="52"/>
      <c r="I23" s="89" t="s">
        <v>13</v>
      </c>
      <c r="J23" s="89" t="s">
        <v>20</v>
      </c>
      <c r="K23" s="89" t="s">
        <v>21</v>
      </c>
      <c r="L23" s="89" t="s">
        <v>13</v>
      </c>
      <c r="M23" s="93" t="s">
        <v>14</v>
      </c>
      <c r="N23" s="94"/>
      <c r="O23" s="94" t="s">
        <v>13</v>
      </c>
      <c r="P23" s="94" t="s">
        <v>20</v>
      </c>
      <c r="Q23" s="94" t="s">
        <v>21</v>
      </c>
      <c r="R23" s="94" t="s">
        <v>13</v>
      </c>
      <c r="S23" s="94" t="s">
        <v>14</v>
      </c>
      <c r="T23" s="99"/>
      <c r="U23" s="99" t="s">
        <v>13</v>
      </c>
      <c r="V23" s="99" t="s">
        <v>20</v>
      </c>
      <c r="W23" s="99" t="s">
        <v>21</v>
      </c>
      <c r="X23" s="99" t="s">
        <v>13</v>
      </c>
      <c r="Y23" s="104" t="s">
        <v>14</v>
      </c>
    </row>
    <row r="24" spans="1:31" ht="21" x14ac:dyDescent="0.35">
      <c r="A24" s="41" t="s">
        <v>45</v>
      </c>
      <c r="B24" s="212">
        <v>1616</v>
      </c>
      <c r="C24" s="81">
        <f>B24/'Asset Summary'!B24</f>
        <v>0.10610636900853579</v>
      </c>
      <c r="D24" s="225">
        <v>232442672.66758886</v>
      </c>
      <c r="E24" s="179">
        <f>D24*0.0000229568418910972</f>
        <v>5336.1496851738975</v>
      </c>
      <c r="F24" s="81">
        <f>D24/'Asset Summary'!D24</f>
        <v>0.26182932445354629</v>
      </c>
      <c r="G24" s="226">
        <v>204822857.01247916</v>
      </c>
      <c r="H24" s="225">
        <v>1423</v>
      </c>
      <c r="I24" s="81">
        <f>H24/'Asset Summary'!H24</f>
        <v>0.41462703962703962</v>
      </c>
      <c r="J24" s="225">
        <v>919688914.60507488</v>
      </c>
      <c r="K24" s="179">
        <f>J24*0.0000229568418910972</f>
        <v>21113.153001583498</v>
      </c>
      <c r="L24" s="81">
        <f>J24/'Asset Summary'!J24</f>
        <v>0.30507754475919618</v>
      </c>
      <c r="M24" s="226">
        <v>220171009.42921415</v>
      </c>
      <c r="N24" s="225">
        <v>155</v>
      </c>
      <c r="O24" s="81">
        <f>N24/'Asset Summary'!N24</f>
        <v>0.25963149078726966</v>
      </c>
      <c r="P24" s="225">
        <v>137662679.61713195</v>
      </c>
      <c r="Q24" s="179">
        <f t="shared" ref="Q24:Q31" si="3">P24*0.0000229568418910972</f>
        <v>3160.3003702752671</v>
      </c>
      <c r="R24" s="81">
        <f>P24/'Asset Summary'!P24</f>
        <v>0.14834729591508017</v>
      </c>
      <c r="S24" s="221">
        <v>23995777.719043221</v>
      </c>
      <c r="T24" s="179">
        <f t="shared" ref="T24:T31" si="4">B24+H24+N24</f>
        <v>3194</v>
      </c>
      <c r="U24" s="81">
        <f>T24/'Asset Summary'!T24</f>
        <v>0.16584454021496442</v>
      </c>
      <c r="V24" s="179">
        <f t="shared" ref="V24:V31" si="5">D24+J24+P24</f>
        <v>1289794266.8897958</v>
      </c>
      <c r="W24" s="179">
        <f>V24*0.0000229568418910972</f>
        <v>29609.603057032666</v>
      </c>
      <c r="X24" s="81">
        <f>V24/'Asset Summary'!V24</f>
        <v>0.26701897860759338</v>
      </c>
      <c r="Y24" s="105">
        <f>G24+M24+S24</f>
        <v>448989644.1607365</v>
      </c>
    </row>
    <row r="25" spans="1:31" ht="21" x14ac:dyDescent="0.35">
      <c r="A25" s="42" t="s">
        <v>46</v>
      </c>
      <c r="B25" s="212">
        <v>6707</v>
      </c>
      <c r="C25" s="81">
        <f>B25/'Asset Summary'!B25</f>
        <v>0.32710690596956693</v>
      </c>
      <c r="D25" s="225">
        <v>96323104.438787743</v>
      </c>
      <c r="E25" s="179">
        <f t="shared" ref="E25:E31" si="6">D25*0.0000229568418910972</f>
        <v>2211.2742790608932</v>
      </c>
      <c r="F25" s="81">
        <f>D25/'Asset Summary'!D25</f>
        <v>0.38553459136929541</v>
      </c>
      <c r="G25" s="226">
        <v>583809000.83720398</v>
      </c>
      <c r="H25" s="225">
        <v>35</v>
      </c>
      <c r="I25" s="81">
        <f>H25/'Asset Summary'!H25</f>
        <v>3.5105315947843531E-2</v>
      </c>
      <c r="J25" s="225">
        <v>11002774.374214275</v>
      </c>
      <c r="K25" s="179">
        <f t="shared" ref="K25:K31" si="7">J25*0.0000229568418910972</f>
        <v>252.58895167225305</v>
      </c>
      <c r="L25" s="81">
        <f>J25/'Asset Summary'!J25</f>
        <v>0.3025431680937905</v>
      </c>
      <c r="M25" s="226">
        <v>15525397.533252332</v>
      </c>
      <c r="N25" s="225">
        <v>160</v>
      </c>
      <c r="O25" s="81">
        <f>N25/'Asset Summary'!N25</f>
        <v>0.28169014084507044</v>
      </c>
      <c r="P25" s="225">
        <v>45789679.907865338</v>
      </c>
      <c r="Q25" s="179">
        <f t="shared" si="3"/>
        <v>1051.1864418888147</v>
      </c>
      <c r="R25" s="81">
        <f>P25/'Asset Summary'!P25</f>
        <v>0.15828116591029728</v>
      </c>
      <c r="S25" s="221">
        <v>23571540.317575052</v>
      </c>
      <c r="T25" s="179">
        <f>B25+H25+N25</f>
        <v>6902</v>
      </c>
      <c r="U25" s="81">
        <f>T25/'Asset Summary'!T25</f>
        <v>0.31274638633377133</v>
      </c>
      <c r="V25" s="179">
        <f t="shared" si="5"/>
        <v>153115558.72086737</v>
      </c>
      <c r="W25" s="179">
        <f t="shared" ref="W25:W31" si="8">V25*0.0000229568418910972</f>
        <v>3515.0496726219612</v>
      </c>
      <c r="X25" s="81">
        <f>V25/'Asset Summary'!V25</f>
        <v>0.2660547833561559</v>
      </c>
      <c r="Y25" s="105">
        <f t="shared" ref="Y25:Y31" si="9">G25+M25+S25</f>
        <v>622905938.68803144</v>
      </c>
    </row>
    <row r="26" spans="1:31" ht="21" x14ac:dyDescent="0.35">
      <c r="A26" s="42" t="s">
        <v>47</v>
      </c>
      <c r="B26" s="212">
        <v>0</v>
      </c>
      <c r="C26" s="81">
        <f>B26/'Asset Summary'!B26</f>
        <v>0</v>
      </c>
      <c r="D26" s="225">
        <v>0</v>
      </c>
      <c r="E26" s="179">
        <f t="shared" si="6"/>
        <v>0</v>
      </c>
      <c r="F26" s="81">
        <f>D26/'Asset Summary'!D26</f>
        <v>0</v>
      </c>
      <c r="G26" s="226">
        <v>0</v>
      </c>
      <c r="H26" s="198">
        <v>0</v>
      </c>
      <c r="I26" s="81">
        <f>H26/'Asset Summary'!H26</f>
        <v>0</v>
      </c>
      <c r="J26" s="198">
        <v>0</v>
      </c>
      <c r="K26" s="179">
        <f t="shared" si="7"/>
        <v>0</v>
      </c>
      <c r="L26" s="81">
        <f>J26/'Asset Summary'!J26</f>
        <v>0</v>
      </c>
      <c r="M26" s="96">
        <v>0</v>
      </c>
      <c r="N26" s="198">
        <v>0</v>
      </c>
      <c r="O26" s="81">
        <f>N26/'Asset Summary'!N26</f>
        <v>0</v>
      </c>
      <c r="P26" s="198">
        <v>0</v>
      </c>
      <c r="Q26" s="179">
        <f t="shared" si="3"/>
        <v>0</v>
      </c>
      <c r="R26" s="81">
        <f>P26/'Asset Summary'!P26</f>
        <v>0</v>
      </c>
      <c r="S26" s="77">
        <v>0</v>
      </c>
      <c r="T26" s="179">
        <f t="shared" si="4"/>
        <v>0</v>
      </c>
      <c r="U26" s="81">
        <f>T26/'Asset Summary'!T26</f>
        <v>0</v>
      </c>
      <c r="V26" s="179">
        <f t="shared" si="5"/>
        <v>0</v>
      </c>
      <c r="W26" s="179">
        <f t="shared" si="8"/>
        <v>0</v>
      </c>
      <c r="X26" s="81">
        <f>V26/'Asset Summary'!V26</f>
        <v>0</v>
      </c>
      <c r="Y26" s="105">
        <f t="shared" si="9"/>
        <v>0</v>
      </c>
    </row>
    <row r="27" spans="1:31" ht="21" x14ac:dyDescent="0.35">
      <c r="A27" s="42" t="s">
        <v>48</v>
      </c>
      <c r="B27" s="212">
        <v>680</v>
      </c>
      <c r="C27" s="81">
        <f>B27/'Asset Summary'!B27</f>
        <v>0.10234798314268513</v>
      </c>
      <c r="D27" s="225">
        <v>10908162.271934154</v>
      </c>
      <c r="E27" s="179">
        <f t="shared" si="6"/>
        <v>250.41695659922397</v>
      </c>
      <c r="F27" s="81">
        <f>D27/'Asset Summary'!D27</f>
        <v>0.14269552728745044</v>
      </c>
      <c r="G27" s="226">
        <v>41453534.009886242</v>
      </c>
      <c r="H27" s="225">
        <v>9</v>
      </c>
      <c r="I27" s="81">
        <f>H27/'Asset Summary'!H27</f>
        <v>4.8913043478260872E-2</v>
      </c>
      <c r="J27" s="225">
        <v>779250.06615193002</v>
      </c>
      <c r="K27" s="179">
        <f>J27*0.0000229568418910972</f>
        <v>17.88912056227689</v>
      </c>
      <c r="L27" s="81">
        <f>J27/'Asset Summary'!J27</f>
        <v>2.1930892838384019E-2</v>
      </c>
      <c r="M27" s="226">
        <v>951893.87977335043</v>
      </c>
      <c r="N27" s="225">
        <v>17</v>
      </c>
      <c r="O27" s="81">
        <f>N27/'Asset Summary'!N27</f>
        <v>0.1328125</v>
      </c>
      <c r="P27" s="225">
        <v>1449861.1880470826</v>
      </c>
      <c r="Q27" s="179">
        <f t="shared" si="3"/>
        <v>33.284234058035217</v>
      </c>
      <c r="R27" s="81">
        <f>P27/'Asset Summary'!P27</f>
        <v>0.10070756176998839</v>
      </c>
      <c r="S27" s="221">
        <v>1016569.7137427654</v>
      </c>
      <c r="T27" s="179">
        <f t="shared" si="4"/>
        <v>706</v>
      </c>
      <c r="U27" s="81">
        <f>T27/'Asset Summary'!T27</f>
        <v>0.10149511213341</v>
      </c>
      <c r="V27" s="179">
        <f t="shared" si="5"/>
        <v>13137273.526133167</v>
      </c>
      <c r="W27" s="179">
        <f t="shared" si="8"/>
        <v>301.59031121953609</v>
      </c>
      <c r="X27" s="81">
        <f>V27/'Asset Summary'!V27</f>
        <v>0.10395679631719752</v>
      </c>
      <c r="Y27" s="105">
        <f t="shared" si="9"/>
        <v>43421997.603402354</v>
      </c>
    </row>
    <row r="28" spans="1:31" ht="21" x14ac:dyDescent="0.35">
      <c r="A28" s="42" t="s">
        <v>49</v>
      </c>
      <c r="B28" s="198">
        <v>0</v>
      </c>
      <c r="C28" s="81">
        <f>B28/'Asset Summary'!B28</f>
        <v>0</v>
      </c>
      <c r="D28" s="198">
        <v>0</v>
      </c>
      <c r="E28" s="179">
        <f t="shared" si="6"/>
        <v>0</v>
      </c>
      <c r="F28" s="81">
        <f>D28/'Asset Summary'!D28</f>
        <v>0</v>
      </c>
      <c r="G28" s="96">
        <v>0</v>
      </c>
      <c r="H28" s="225">
        <v>0</v>
      </c>
      <c r="I28" s="81">
        <f>H28/'Asset Summary'!H28</f>
        <v>0</v>
      </c>
      <c r="J28" s="225">
        <v>0</v>
      </c>
      <c r="K28" s="179">
        <f t="shared" si="7"/>
        <v>0</v>
      </c>
      <c r="L28" s="81">
        <f>J28/'Asset Summary'!J28</f>
        <v>0</v>
      </c>
      <c r="M28" s="226">
        <v>0</v>
      </c>
      <c r="N28" s="198">
        <v>0</v>
      </c>
      <c r="O28" s="81">
        <f>N28/'Asset Summary'!N28</f>
        <v>0</v>
      </c>
      <c r="P28" s="198">
        <v>0</v>
      </c>
      <c r="Q28" s="179">
        <f t="shared" si="3"/>
        <v>0</v>
      </c>
      <c r="R28" s="81">
        <f>P28/'Asset Summary'!P28</f>
        <v>0</v>
      </c>
      <c r="S28" s="77">
        <v>0</v>
      </c>
      <c r="T28" s="179">
        <f t="shared" si="4"/>
        <v>0</v>
      </c>
      <c r="U28" s="81">
        <f>T28/'Asset Summary'!T28</f>
        <v>0</v>
      </c>
      <c r="V28" s="179">
        <f t="shared" si="5"/>
        <v>0</v>
      </c>
      <c r="W28" s="179">
        <f t="shared" si="8"/>
        <v>0</v>
      </c>
      <c r="X28" s="81">
        <f>V28/'Asset Summary'!V28</f>
        <v>0</v>
      </c>
      <c r="Y28" s="105">
        <f t="shared" si="9"/>
        <v>0</v>
      </c>
    </row>
    <row r="29" spans="1:31" ht="21" x14ac:dyDescent="0.35">
      <c r="A29" s="42" t="s">
        <v>50</v>
      </c>
      <c r="B29" s="212">
        <v>98</v>
      </c>
      <c r="C29" s="81">
        <f>B29/'Asset Summary'!B29</f>
        <v>9.6523195114744404E-3</v>
      </c>
      <c r="D29" s="225">
        <v>856990.50373278989</v>
      </c>
      <c r="E29" s="179">
        <f t="shared" si="6"/>
        <v>19.6737954963654</v>
      </c>
      <c r="F29" s="81">
        <f>D29/'Asset Summary'!D29</f>
        <v>8.0683665989322237E-3</v>
      </c>
      <c r="G29" s="226">
        <v>4236565.7812781725</v>
      </c>
      <c r="H29" s="225">
        <v>7</v>
      </c>
      <c r="I29" s="81">
        <f>H29/'Asset Summary'!H29</f>
        <v>6.7243035542747355E-3</v>
      </c>
      <c r="J29" s="225">
        <v>120616.62900169348</v>
      </c>
      <c r="K29" s="179">
        <f t="shared" si="7"/>
        <v>2.7689768814290061</v>
      </c>
      <c r="L29" s="81">
        <f>J29/'Asset Summary'!J29</f>
        <v>1.4674746613980813E-3</v>
      </c>
      <c r="M29" s="226">
        <v>703419.42744123912</v>
      </c>
      <c r="N29" s="225">
        <v>8</v>
      </c>
      <c r="O29" s="81">
        <f>N29/'Asset Summary'!N29</f>
        <v>2.1333333333333333E-2</v>
      </c>
      <c r="P29" s="225">
        <v>2078473.8357732401</v>
      </c>
      <c r="Q29" s="179">
        <f t="shared" si="3"/>
        <v>47.715195222628601</v>
      </c>
      <c r="R29" s="81">
        <f>P29/'Asset Summary'!P29</f>
        <v>5.1583903953751072E-2</v>
      </c>
      <c r="S29" s="221">
        <v>1886652.7956359365</v>
      </c>
      <c r="T29" s="179">
        <f t="shared" si="4"/>
        <v>113</v>
      </c>
      <c r="U29" s="81">
        <f>T29/'Asset Summary'!T29</f>
        <v>9.7674820641369172E-3</v>
      </c>
      <c r="V29" s="179">
        <f t="shared" si="5"/>
        <v>3056080.9685077234</v>
      </c>
      <c r="W29" s="179">
        <f t="shared" si="8"/>
        <v>70.157967600423007</v>
      </c>
      <c r="X29" s="81">
        <f>V29/'Asset Summary'!V29</f>
        <v>1.3362691083965648E-2</v>
      </c>
      <c r="Y29" s="105">
        <f t="shared" si="9"/>
        <v>6826638.0043553486</v>
      </c>
    </row>
    <row r="30" spans="1:31" ht="21" x14ac:dyDescent="0.35">
      <c r="A30" s="42" t="s">
        <v>51</v>
      </c>
      <c r="B30" s="198">
        <v>0</v>
      </c>
      <c r="C30" s="81">
        <f>B30/'Asset Summary'!B30</f>
        <v>0</v>
      </c>
      <c r="D30" s="198">
        <v>0</v>
      </c>
      <c r="E30" s="179">
        <f t="shared" si="6"/>
        <v>0</v>
      </c>
      <c r="F30" s="81">
        <f>D30/'Asset Summary'!D30</f>
        <v>0</v>
      </c>
      <c r="G30" s="96">
        <v>0</v>
      </c>
      <c r="H30" s="198">
        <v>0</v>
      </c>
      <c r="I30" s="81">
        <f>H30/'Asset Summary'!H30</f>
        <v>0</v>
      </c>
      <c r="J30" s="198">
        <v>0</v>
      </c>
      <c r="K30" s="179">
        <f t="shared" si="7"/>
        <v>0</v>
      </c>
      <c r="L30" s="81">
        <f>J30/'Asset Summary'!J30</f>
        <v>0</v>
      </c>
      <c r="M30" s="96">
        <v>0</v>
      </c>
      <c r="N30" s="198">
        <v>0</v>
      </c>
      <c r="O30" s="81">
        <f>N30/'Asset Summary'!N30</f>
        <v>0</v>
      </c>
      <c r="P30" s="198">
        <v>0</v>
      </c>
      <c r="Q30" s="179">
        <f t="shared" si="3"/>
        <v>0</v>
      </c>
      <c r="R30" s="81">
        <f>P30/'Asset Summary'!P30</f>
        <v>0</v>
      </c>
      <c r="S30" s="77">
        <v>0</v>
      </c>
      <c r="T30" s="179">
        <f t="shared" si="4"/>
        <v>0</v>
      </c>
      <c r="U30" s="81">
        <f>T30/'Asset Summary'!T30</f>
        <v>0</v>
      </c>
      <c r="V30" s="179">
        <f t="shared" si="5"/>
        <v>0</v>
      </c>
      <c r="W30" s="179">
        <f t="shared" si="8"/>
        <v>0</v>
      </c>
      <c r="X30" s="81">
        <f>V30/'Asset Summary'!V30</f>
        <v>0</v>
      </c>
      <c r="Y30" s="105">
        <f t="shared" si="9"/>
        <v>0</v>
      </c>
    </row>
    <row r="31" spans="1:31" ht="21" x14ac:dyDescent="0.35">
      <c r="A31" s="42" t="s">
        <v>52</v>
      </c>
      <c r="B31" s="208">
        <v>0</v>
      </c>
      <c r="C31" s="87">
        <f>B31/'Asset Summary'!B31</f>
        <v>0</v>
      </c>
      <c r="D31" s="208">
        <v>0</v>
      </c>
      <c r="E31" s="179">
        <f t="shared" si="6"/>
        <v>0</v>
      </c>
      <c r="F31" s="81">
        <f>D31/'Asset Summary'!D31</f>
        <v>0</v>
      </c>
      <c r="G31" s="228">
        <v>0</v>
      </c>
      <c r="H31" s="208">
        <v>0</v>
      </c>
      <c r="I31" s="81">
        <f>H31/'Asset Summary'!H31</f>
        <v>0</v>
      </c>
      <c r="J31" s="208">
        <v>0</v>
      </c>
      <c r="K31" s="179">
        <f t="shared" si="7"/>
        <v>0</v>
      </c>
      <c r="L31" s="81">
        <f>J31/'Asset Summary'!J31</f>
        <v>0</v>
      </c>
      <c r="M31" s="228">
        <v>0</v>
      </c>
      <c r="N31" s="208">
        <v>0</v>
      </c>
      <c r="O31" s="81">
        <f>N31/'Asset Summary'!N31</f>
        <v>0</v>
      </c>
      <c r="P31" s="208">
        <v>0</v>
      </c>
      <c r="Q31" s="179">
        <f t="shared" si="3"/>
        <v>0</v>
      </c>
      <c r="R31" s="81">
        <f>P31/'Asset Summary'!P31</f>
        <v>0</v>
      </c>
      <c r="S31" s="78">
        <v>0</v>
      </c>
      <c r="T31" s="179">
        <f t="shared" si="4"/>
        <v>0</v>
      </c>
      <c r="U31" s="81">
        <f>T31/'Asset Summary'!T31</f>
        <v>0</v>
      </c>
      <c r="V31" s="179">
        <f t="shared" si="5"/>
        <v>0</v>
      </c>
      <c r="W31" s="179">
        <f t="shared" si="8"/>
        <v>0</v>
      </c>
      <c r="X31" s="81">
        <f>V31/'Asset Summary'!V31</f>
        <v>0</v>
      </c>
      <c r="Y31" s="106">
        <f t="shared" si="9"/>
        <v>0</v>
      </c>
      <c r="AE31" s="12"/>
    </row>
    <row r="32" spans="1:31" ht="21.75" thickBot="1" x14ac:dyDescent="0.4">
      <c r="A32" s="43" t="s">
        <v>15</v>
      </c>
      <c r="B32" s="185">
        <f>SUM(B24:B31)</f>
        <v>9101</v>
      </c>
      <c r="C32" s="88">
        <f>B32/'Asset Summary'!B32</f>
        <v>0.11857207999478861</v>
      </c>
      <c r="D32" s="188">
        <f t="shared" ref="D32:T32" si="10">SUM(D24:D31)</f>
        <v>340530929.88204354</v>
      </c>
      <c r="E32" s="185">
        <f t="shared" si="10"/>
        <v>7817.5147163303809</v>
      </c>
      <c r="F32" s="144">
        <f>E32/'Asset Summary'!E32</f>
        <v>0.2111978467938129</v>
      </c>
      <c r="G32" s="79">
        <f t="shared" si="10"/>
        <v>834321957.64084756</v>
      </c>
      <c r="H32" s="189">
        <f t="shared" si="10"/>
        <v>1474</v>
      </c>
      <c r="I32" s="82">
        <f>H32/'Asset Summary'!H32</f>
        <v>0.18762729124236252</v>
      </c>
      <c r="J32" s="185">
        <f t="shared" si="10"/>
        <v>931591555.67444289</v>
      </c>
      <c r="K32" s="185">
        <f t="shared" si="10"/>
        <v>21386.40005069946</v>
      </c>
      <c r="L32" s="82">
        <f>J32/'Asset Summary'!J32</f>
        <v>0.27463889931862168</v>
      </c>
      <c r="M32" s="79">
        <f>SUM(M24:M31)</f>
        <v>237351720.26968107</v>
      </c>
      <c r="N32" s="185">
        <f t="shared" si="10"/>
        <v>340</v>
      </c>
      <c r="O32" s="82">
        <f>N32/'Asset Summary'!N32</f>
        <v>0.13092029264536004</v>
      </c>
      <c r="P32" s="268">
        <f t="shared" si="10"/>
        <v>186980694.5488176</v>
      </c>
      <c r="Q32" s="185">
        <f t="shared" si="10"/>
        <v>4292.4862414447462</v>
      </c>
      <c r="R32" s="82">
        <f>P32/'Asset Summary'!P32</f>
        <v>0.13110165931481027</v>
      </c>
      <c r="S32" s="95">
        <f t="shared" si="10"/>
        <v>50470540.545996979</v>
      </c>
      <c r="T32" s="185">
        <f t="shared" si="10"/>
        <v>10915</v>
      </c>
      <c r="U32" s="82">
        <f>T32/'Asset Summary'!T32</f>
        <v>0.12516053573066691</v>
      </c>
      <c r="V32" s="185">
        <f>SUM(V24:V31)</f>
        <v>1459103180.105304</v>
      </c>
      <c r="W32" s="185">
        <f>SUM(W24:W31)</f>
        <v>33496.40100847459</v>
      </c>
      <c r="X32" s="82">
        <f>V32/'Asset Summary'!V32</f>
        <v>0.22689770211283544</v>
      </c>
      <c r="Y32" s="107">
        <f>SUM(Y24:Y31)</f>
        <v>1122144218.4565258</v>
      </c>
      <c r="Z32" s="12"/>
    </row>
    <row r="33" spans="1:33" ht="21" x14ac:dyDescent="0.35">
      <c r="A33" s="7"/>
      <c r="B33" s="9"/>
      <c r="C33" s="14"/>
      <c r="F33" s="9"/>
      <c r="G33" s="12"/>
      <c r="H33" s="9"/>
      <c r="J33" s="9"/>
      <c r="K33" s="14"/>
      <c r="L33" s="9"/>
      <c r="M33" s="26"/>
      <c r="N33" s="14"/>
      <c r="O33" s="20"/>
      <c r="P33" s="9"/>
      <c r="Q33" s="14"/>
      <c r="R33" s="9"/>
      <c r="S33" s="26"/>
      <c r="T33" s="14"/>
      <c r="U33" s="9"/>
      <c r="V33" s="9"/>
      <c r="W33" s="14"/>
      <c r="Y33" s="26"/>
      <c r="Z33" s="14"/>
      <c r="AA33" s="9"/>
      <c r="AB33" s="23"/>
    </row>
    <row r="34" spans="1:33" ht="21" x14ac:dyDescent="0.35">
      <c r="A34" s="7"/>
      <c r="B34" s="9"/>
      <c r="C34" s="14"/>
      <c r="D34" s="9"/>
      <c r="E34" s="9"/>
      <c r="F34" s="14"/>
      <c r="G34" s="9"/>
      <c r="H34" s="9"/>
      <c r="I34" s="14"/>
      <c r="J34" s="9"/>
      <c r="K34" s="26"/>
      <c r="L34" s="14"/>
      <c r="M34" s="9"/>
      <c r="N34" s="9"/>
      <c r="O34" s="14"/>
      <c r="P34" s="9"/>
      <c r="Q34" s="26"/>
      <c r="R34" s="14"/>
      <c r="S34" s="9"/>
      <c r="T34" s="9"/>
      <c r="U34" s="14"/>
      <c r="V34" s="9"/>
      <c r="W34" s="26"/>
      <c r="X34" s="14"/>
      <c r="Y34" s="9"/>
    </row>
    <row r="35" spans="1:33" ht="27" thickBot="1" x14ac:dyDescent="0.45">
      <c r="A35" s="61" t="s">
        <v>22</v>
      </c>
      <c r="C35" s="27"/>
      <c r="D35" s="27"/>
      <c r="E35" s="27"/>
      <c r="F35" s="27"/>
      <c r="G35" s="27"/>
      <c r="H35" s="27"/>
      <c r="I35" s="3"/>
      <c r="J35" s="3"/>
      <c r="K35" s="3"/>
      <c r="L35" s="3"/>
      <c r="AD35" s="19"/>
      <c r="AG35" s="12"/>
    </row>
    <row r="36" spans="1:33" x14ac:dyDescent="0.25">
      <c r="A36" s="67"/>
      <c r="B36" s="132" t="s">
        <v>23</v>
      </c>
      <c r="C36" s="132" t="s">
        <v>23</v>
      </c>
      <c r="D36" s="134" t="s">
        <v>23</v>
      </c>
      <c r="E36" s="134" t="s">
        <v>23</v>
      </c>
      <c r="F36" s="134" t="s">
        <v>23</v>
      </c>
      <c r="G36" s="68" t="s">
        <v>24</v>
      </c>
      <c r="H36" s="136" t="s">
        <v>24</v>
      </c>
      <c r="I36" s="138" t="s">
        <v>24</v>
      </c>
      <c r="J36" s="138" t="s">
        <v>24</v>
      </c>
      <c r="K36" s="138" t="s">
        <v>24</v>
      </c>
      <c r="L36" s="85"/>
      <c r="M36" s="85"/>
      <c r="N36" s="85"/>
      <c r="O36" s="85"/>
      <c r="P36" s="85"/>
      <c r="Q36" s="141" t="s">
        <v>56</v>
      </c>
      <c r="R36" s="140"/>
      <c r="S36" s="102"/>
      <c r="T36" s="102"/>
      <c r="U36" s="102"/>
    </row>
    <row r="37" spans="1:33" x14ac:dyDescent="0.25">
      <c r="A37" s="69"/>
      <c r="B37" s="133" t="s">
        <v>27</v>
      </c>
      <c r="C37" s="133" t="s">
        <v>27</v>
      </c>
      <c r="D37" s="135" t="s">
        <v>27</v>
      </c>
      <c r="E37" s="135" t="s">
        <v>27</v>
      </c>
      <c r="F37" s="135" t="s">
        <v>27</v>
      </c>
      <c r="G37" s="51" t="s">
        <v>28</v>
      </c>
      <c r="H37" s="137" t="s">
        <v>28</v>
      </c>
      <c r="I37" s="139" t="s">
        <v>28</v>
      </c>
      <c r="J37" s="139" t="s">
        <v>28</v>
      </c>
      <c r="K37" s="139" t="s">
        <v>28</v>
      </c>
      <c r="L37" s="86" t="s">
        <v>25</v>
      </c>
      <c r="M37" s="86" t="s">
        <v>25</v>
      </c>
      <c r="N37" s="86" t="s">
        <v>25</v>
      </c>
      <c r="O37" s="86" t="s">
        <v>25</v>
      </c>
      <c r="P37" s="86" t="s">
        <v>25</v>
      </c>
      <c r="Q37" s="100" t="s">
        <v>26</v>
      </c>
      <c r="R37" s="100" t="s">
        <v>26</v>
      </c>
      <c r="S37" s="103" t="s">
        <v>26</v>
      </c>
      <c r="T37" s="103" t="s">
        <v>26</v>
      </c>
      <c r="U37" s="103" t="s">
        <v>26</v>
      </c>
    </row>
    <row r="38" spans="1:33" x14ac:dyDescent="0.25">
      <c r="A38" s="69"/>
      <c r="B38" s="133" t="s">
        <v>29</v>
      </c>
      <c r="C38" s="133" t="s">
        <v>29</v>
      </c>
      <c r="D38" s="135" t="s">
        <v>30</v>
      </c>
      <c r="E38" s="135" t="s">
        <v>62</v>
      </c>
      <c r="F38" s="135" t="s">
        <v>62</v>
      </c>
      <c r="G38" s="51" t="s">
        <v>29</v>
      </c>
      <c r="H38" s="137" t="s">
        <v>29</v>
      </c>
      <c r="I38" s="139" t="s">
        <v>30</v>
      </c>
      <c r="J38" s="139" t="s">
        <v>62</v>
      </c>
      <c r="K38" s="139" t="s">
        <v>62</v>
      </c>
      <c r="L38" s="49" t="s">
        <v>29</v>
      </c>
      <c r="M38" s="49" t="s">
        <v>29</v>
      </c>
      <c r="N38" s="49" t="s">
        <v>30</v>
      </c>
      <c r="O38" s="49" t="s">
        <v>62</v>
      </c>
      <c r="P38" s="49" t="s">
        <v>62</v>
      </c>
      <c r="Q38" s="100" t="s">
        <v>29</v>
      </c>
      <c r="R38" s="100" t="s">
        <v>29</v>
      </c>
      <c r="S38" s="103" t="s">
        <v>29</v>
      </c>
      <c r="T38" s="103" t="s">
        <v>18</v>
      </c>
      <c r="U38" s="103" t="s">
        <v>18</v>
      </c>
    </row>
    <row r="39" spans="1:33" ht="15.75" x14ac:dyDescent="0.25">
      <c r="A39" s="70" t="s">
        <v>53</v>
      </c>
      <c r="B39" s="133" t="s">
        <v>31</v>
      </c>
      <c r="C39" s="133" t="s">
        <v>32</v>
      </c>
      <c r="D39" s="135" t="s">
        <v>59</v>
      </c>
      <c r="E39" s="135" t="s">
        <v>20</v>
      </c>
      <c r="F39" s="135" t="s">
        <v>21</v>
      </c>
      <c r="G39" s="51" t="s">
        <v>31</v>
      </c>
      <c r="H39" s="137" t="s">
        <v>32</v>
      </c>
      <c r="I39" s="139" t="s">
        <v>59</v>
      </c>
      <c r="J39" s="139" t="s">
        <v>20</v>
      </c>
      <c r="K39" s="139" t="s">
        <v>21</v>
      </c>
      <c r="L39" s="49" t="s">
        <v>31</v>
      </c>
      <c r="M39" s="49" t="s">
        <v>32</v>
      </c>
      <c r="N39" s="49" t="s">
        <v>60</v>
      </c>
      <c r="O39" s="49" t="s">
        <v>20</v>
      </c>
      <c r="P39" s="49" t="s">
        <v>21</v>
      </c>
      <c r="Q39" s="100" t="s">
        <v>31</v>
      </c>
      <c r="R39" s="100" t="s">
        <v>32</v>
      </c>
      <c r="S39" s="103" t="s">
        <v>61</v>
      </c>
      <c r="T39" s="103" t="s">
        <v>31</v>
      </c>
      <c r="U39" s="103" t="s">
        <v>21</v>
      </c>
    </row>
    <row r="40" spans="1:33" ht="21" x14ac:dyDescent="0.35">
      <c r="A40" s="41" t="s">
        <v>45</v>
      </c>
      <c r="B40" s="261">
        <v>20013.8746000094</v>
      </c>
      <c r="C40" s="235">
        <f t="shared" ref="C40:C47" si="11">B40/5280</f>
        <v>3.7905065530320834</v>
      </c>
      <c r="D40" s="218">
        <f>B40/'Asset Summary'!B40</f>
        <v>7.4173523177367709E-2</v>
      </c>
      <c r="E40" s="261">
        <v>1119495.6234583985</v>
      </c>
      <c r="F40" s="229">
        <f>E40*0.0000229568418910972</f>
        <v>25.700084025509739</v>
      </c>
      <c r="G40" s="261">
        <v>146859.11734536593</v>
      </c>
      <c r="H40" s="83">
        <f>G40/5280</f>
        <v>27.814226769955667</v>
      </c>
      <c r="I40" s="218">
        <f>G40/'Asset Summary'!G40</f>
        <v>0.18829069389174566</v>
      </c>
      <c r="J40" s="251">
        <v>5854026.3054030379</v>
      </c>
      <c r="K40" s="229">
        <f>J40*0.0000229568418910972</f>
        <v>134.38995631946142</v>
      </c>
      <c r="L40" s="261">
        <v>329506.74133538891</v>
      </c>
      <c r="M40" s="235">
        <f>L40/5280</f>
        <v>62.406579798369116</v>
      </c>
      <c r="N40" s="193">
        <f>L40/'Asset Summary'!L40</f>
        <v>0.19164578017705633</v>
      </c>
      <c r="O40" s="251">
        <v>9890984.6831941232</v>
      </c>
      <c r="P40" s="229">
        <f>O40*0.0000229568418910972</f>
        <v>227.06577151935161</v>
      </c>
      <c r="Q40" s="181">
        <f t="shared" ref="Q40:Q47" si="12">B40+G40+L40</f>
        <v>496379.73328076425</v>
      </c>
      <c r="R40" s="235">
        <f t="shared" ref="R40:R47" si="13">Q40/5280</f>
        <v>94.011313121356864</v>
      </c>
      <c r="S40" s="193">
        <f>Q40/'Asset Summary'!Q40</f>
        <v>0.17925427245961462</v>
      </c>
      <c r="T40" s="198">
        <f>E40+J40+O40</f>
        <v>16864506.612055559</v>
      </c>
      <c r="U40" s="237">
        <f>T40*0.0000229568418910972</f>
        <v>387.15581186432274</v>
      </c>
    </row>
    <row r="41" spans="1:33" ht="21" x14ac:dyDescent="0.35">
      <c r="A41" s="42" t="s">
        <v>46</v>
      </c>
      <c r="B41" s="261">
        <v>2946.6013994243003</v>
      </c>
      <c r="C41" s="235">
        <f t="shared" si="11"/>
        <v>0.55806844686066293</v>
      </c>
      <c r="D41" s="218">
        <f>B41/'Asset Summary'!B41</f>
        <v>6.6618526919250687E-2</v>
      </c>
      <c r="E41" s="261">
        <v>142763.95060925002</v>
      </c>
      <c r="F41" s="229">
        <f t="shared" ref="F41:F47" si="14">E41*0.0000229568418910972</f>
        <v>3.2774094418849624</v>
      </c>
      <c r="G41" s="261">
        <v>62266.80482065479</v>
      </c>
      <c r="H41" s="83">
        <f t="shared" ref="H41:H47" si="15">G41/5280</f>
        <v>11.792955458457346</v>
      </c>
      <c r="I41" s="218">
        <f>G41/'Asset Summary'!G41</f>
        <v>0.17990927397885711</v>
      </c>
      <c r="J41" s="251">
        <v>2475103.841089237</v>
      </c>
      <c r="K41" s="229">
        <f>J41*0.0000229568418910972</f>
        <v>56.820567543932981</v>
      </c>
      <c r="L41" s="261">
        <v>359137.03965085914</v>
      </c>
      <c r="M41" s="235">
        <f>L41/5280</f>
        <v>68.018378721753621</v>
      </c>
      <c r="N41" s="193">
        <f>L41/'Asset Summary'!L41</f>
        <v>0.2732246558997628</v>
      </c>
      <c r="O41" s="251">
        <v>10703096.255839001</v>
      </c>
      <c r="P41" s="229">
        <f t="shared" ref="P41:P47" si="16">O41*0.0000229568418910972</f>
        <v>245.70928849049037</v>
      </c>
      <c r="Q41" s="181">
        <f t="shared" si="12"/>
        <v>424350.44587093825</v>
      </c>
      <c r="R41" s="235">
        <f t="shared" si="13"/>
        <v>80.369402627071636</v>
      </c>
      <c r="S41" s="193">
        <f>Q41/'Asset Summary'!Q41</f>
        <v>0.24891936545633433</v>
      </c>
      <c r="T41" s="198">
        <f t="shared" ref="T41:T47" si="17">E41+J41+O41</f>
        <v>13320964.047537489</v>
      </c>
      <c r="U41" s="237">
        <f t="shared" ref="U41:U47" si="18">T41*0.0000229568418910972</f>
        <v>305.80726547630832</v>
      </c>
    </row>
    <row r="42" spans="1:33" ht="21" x14ac:dyDescent="0.35">
      <c r="A42" s="42" t="s">
        <v>47</v>
      </c>
      <c r="B42" s="235">
        <v>0</v>
      </c>
      <c r="C42" s="235">
        <f t="shared" si="11"/>
        <v>0</v>
      </c>
      <c r="D42" s="218">
        <f>B42/'Asset Summary'!B42</f>
        <v>0</v>
      </c>
      <c r="E42" s="229">
        <v>0</v>
      </c>
      <c r="F42" s="229">
        <f t="shared" si="14"/>
        <v>0</v>
      </c>
      <c r="G42" s="261">
        <v>760.81731897199995</v>
      </c>
      <c r="H42" s="83">
        <f t="shared" si="15"/>
        <v>0.14409418919924241</v>
      </c>
      <c r="I42" s="218">
        <f>G42/'Asset Summary'!G42</f>
        <v>1.8754882591684341E-2</v>
      </c>
      <c r="J42" s="251">
        <v>30589.597186270003</v>
      </c>
      <c r="K42" s="229">
        <f t="shared" ref="K42:K47" si="19">J42*0.0000229568418910972</f>
        <v>0.70224054611755227</v>
      </c>
      <c r="L42" s="261">
        <v>565.54701411969995</v>
      </c>
      <c r="M42" s="235">
        <f t="shared" ref="M42:M47" si="20">L42/5280</f>
        <v>0.10711117691660985</v>
      </c>
      <c r="N42" s="193">
        <f>L42/'Asset Summary'!L42</f>
        <v>7.6980237272665144E-3</v>
      </c>
      <c r="O42" s="251">
        <v>17278.570661894999</v>
      </c>
      <c r="P42" s="229">
        <f t="shared" si="16"/>
        <v>0.39666141478927419</v>
      </c>
      <c r="Q42" s="181">
        <f t="shared" si="12"/>
        <v>1326.3643330916998</v>
      </c>
      <c r="R42" s="235">
        <f t="shared" si="13"/>
        <v>0.25120536611585226</v>
      </c>
      <c r="S42" s="193">
        <f>Q42/'Asset Summary'!Q42</f>
        <v>1.0185974548752801E-2</v>
      </c>
      <c r="T42" s="198">
        <f t="shared" si="17"/>
        <v>47868.167848165001</v>
      </c>
      <c r="U42" s="237">
        <f t="shared" si="18"/>
        <v>1.0989019609068265</v>
      </c>
    </row>
    <row r="43" spans="1:33" ht="21" x14ac:dyDescent="0.35">
      <c r="A43" s="42" t="s">
        <v>48</v>
      </c>
      <c r="B43" s="261">
        <v>6674.2100242099004</v>
      </c>
      <c r="C43" s="235">
        <f t="shared" si="11"/>
        <v>1.2640549288276326</v>
      </c>
      <c r="D43" s="218">
        <f>B43/'Asset Summary'!B43</f>
        <v>0.17352999510184233</v>
      </c>
      <c r="E43" s="261">
        <v>400830.21362330124</v>
      </c>
      <c r="F43" s="229">
        <f>E43*0.0000229568418910972</f>
        <v>9.2017958393248414</v>
      </c>
      <c r="G43" s="261">
        <v>7854.6220219262996</v>
      </c>
      <c r="H43" s="83">
        <f t="shared" si="15"/>
        <v>1.4876178071830113</v>
      </c>
      <c r="I43" s="218">
        <f>G43/'Asset Summary'!G43</f>
        <v>9.2802953271804739E-2</v>
      </c>
      <c r="J43" s="251">
        <v>314899.34027907043</v>
      </c>
      <c r="K43" s="229">
        <f t="shared" si="19"/>
        <v>7.2290943663974359</v>
      </c>
      <c r="L43" s="261">
        <v>24433.247366345066</v>
      </c>
      <c r="M43" s="235">
        <f t="shared" si="20"/>
        <v>4.6275089708986865</v>
      </c>
      <c r="N43" s="193">
        <f>L43/'Asset Summary'!L43</f>
        <v>7.5674790088734831E-2</v>
      </c>
      <c r="O43" s="251">
        <v>737000.50096198288</v>
      </c>
      <c r="P43" s="229">
        <f t="shared" si="16"/>
        <v>16.919203974243672</v>
      </c>
      <c r="Q43" s="181">
        <f t="shared" si="12"/>
        <v>38962.079412481267</v>
      </c>
      <c r="R43" s="235">
        <f t="shared" si="13"/>
        <v>7.3791817069093311</v>
      </c>
      <c r="S43" s="193">
        <f>Q43/'Asset Summary'!Q43</f>
        <v>8.736465404093835E-2</v>
      </c>
      <c r="T43" s="198">
        <f t="shared" si="17"/>
        <v>1452730.0548643544</v>
      </c>
      <c r="U43" s="237">
        <f t="shared" si="18"/>
        <v>33.350094179965943</v>
      </c>
    </row>
    <row r="44" spans="1:33" ht="21" x14ac:dyDescent="0.35">
      <c r="A44" s="42" t="s">
        <v>49</v>
      </c>
      <c r="B44" s="235">
        <v>0</v>
      </c>
      <c r="C44" s="235">
        <f t="shared" si="11"/>
        <v>0</v>
      </c>
      <c r="D44" s="218">
        <f>B44/'Asset Summary'!B44</f>
        <v>0</v>
      </c>
      <c r="E44" s="229">
        <v>0</v>
      </c>
      <c r="F44" s="229">
        <f t="shared" si="14"/>
        <v>0</v>
      </c>
      <c r="G44" s="266">
        <v>0</v>
      </c>
      <c r="H44" s="83">
        <f t="shared" si="15"/>
        <v>0</v>
      </c>
      <c r="I44" s="218">
        <f>G44/'Asset Summary'!G44</f>
        <v>0</v>
      </c>
      <c r="J44" s="229">
        <v>0</v>
      </c>
      <c r="K44" s="229">
        <f t="shared" si="19"/>
        <v>0</v>
      </c>
      <c r="L44" s="235">
        <v>0</v>
      </c>
      <c r="M44" s="235">
        <f t="shared" si="20"/>
        <v>0</v>
      </c>
      <c r="N44" s="193">
        <f>L44/'Asset Summary'!L44</f>
        <v>0</v>
      </c>
      <c r="O44" s="229">
        <v>0</v>
      </c>
      <c r="P44" s="229">
        <f t="shared" si="16"/>
        <v>0</v>
      </c>
      <c r="Q44" s="181">
        <f t="shared" si="12"/>
        <v>0</v>
      </c>
      <c r="R44" s="235">
        <f t="shared" si="13"/>
        <v>0</v>
      </c>
      <c r="S44" s="193">
        <f>Q44/'Asset Summary'!Q44</f>
        <v>0</v>
      </c>
      <c r="T44" s="198">
        <f t="shared" si="17"/>
        <v>0</v>
      </c>
      <c r="U44" s="237">
        <f t="shared" si="18"/>
        <v>0</v>
      </c>
    </row>
    <row r="45" spans="1:33" ht="21" x14ac:dyDescent="0.35">
      <c r="A45" s="42" t="s">
        <v>50</v>
      </c>
      <c r="B45" s="261">
        <v>1509.4807634237</v>
      </c>
      <c r="C45" s="235">
        <f t="shared" si="11"/>
        <v>0.2858865082241856</v>
      </c>
      <c r="D45" s="218">
        <f>B45/'Asset Summary'!B45</f>
        <v>1.2668078790862418E-2</v>
      </c>
      <c r="E45" s="261">
        <v>86183.360021846893</v>
      </c>
      <c r="F45" s="229">
        <f t="shared" si="14"/>
        <v>1.9784977696650463</v>
      </c>
      <c r="G45" s="261">
        <v>4507.6273068201008</v>
      </c>
      <c r="H45" s="83">
        <f t="shared" si="15"/>
        <v>0.85371729295835241</v>
      </c>
      <c r="I45" s="218">
        <f>G45/'Asset Summary'!G45</f>
        <v>1.5976803601061323E-2</v>
      </c>
      <c r="J45" s="251">
        <v>173888.08643908618</v>
      </c>
      <c r="K45" s="229">
        <f t="shared" si="19"/>
        <v>3.9919213071275443</v>
      </c>
      <c r="L45" s="261">
        <v>7832.8281555331523</v>
      </c>
      <c r="M45" s="235">
        <f t="shared" si="20"/>
        <v>1.4834901809721879</v>
      </c>
      <c r="N45" s="193">
        <f>L45/'Asset Summary'!L45</f>
        <v>1.4515588552542527E-2</v>
      </c>
      <c r="O45" s="251">
        <v>233011.43855938001</v>
      </c>
      <c r="P45" s="229">
        <f t="shared" si="16"/>
        <v>5.349206753824796</v>
      </c>
      <c r="Q45" s="181">
        <f t="shared" si="12"/>
        <v>13849.936225776954</v>
      </c>
      <c r="R45" s="235">
        <f t="shared" si="13"/>
        <v>2.6230939821547259</v>
      </c>
      <c r="S45" s="193">
        <f>Q45/'Asset Summary'!Q45</f>
        <v>1.4719773102502725E-2</v>
      </c>
      <c r="T45" s="198">
        <f t="shared" si="17"/>
        <v>493082.88502031309</v>
      </c>
      <c r="U45" s="237">
        <f t="shared" si="18"/>
        <v>11.319625830617387</v>
      </c>
    </row>
    <row r="46" spans="1:33" ht="21" x14ac:dyDescent="0.35">
      <c r="A46" s="42" t="s">
        <v>51</v>
      </c>
      <c r="B46" s="235">
        <v>0</v>
      </c>
      <c r="C46" s="235">
        <f t="shared" si="11"/>
        <v>0</v>
      </c>
      <c r="D46" s="218">
        <f>B46/'Asset Summary'!B46</f>
        <v>0</v>
      </c>
      <c r="E46" s="229">
        <v>0</v>
      </c>
      <c r="F46" s="229">
        <f t="shared" si="14"/>
        <v>0</v>
      </c>
      <c r="G46" s="266">
        <v>0</v>
      </c>
      <c r="H46" s="83">
        <f t="shared" si="15"/>
        <v>0</v>
      </c>
      <c r="I46" s="218">
        <f>G46/'Asset Summary'!G46</f>
        <v>0</v>
      </c>
      <c r="J46" s="229">
        <v>0</v>
      </c>
      <c r="K46" s="229">
        <f t="shared" si="19"/>
        <v>0</v>
      </c>
      <c r="L46" s="235">
        <v>0</v>
      </c>
      <c r="M46" s="235">
        <f t="shared" si="20"/>
        <v>0</v>
      </c>
      <c r="N46" s="193">
        <f>L46/'Asset Summary'!L46</f>
        <v>0</v>
      </c>
      <c r="O46" s="229">
        <v>0</v>
      </c>
      <c r="P46" s="229">
        <f t="shared" si="16"/>
        <v>0</v>
      </c>
      <c r="Q46" s="181">
        <f t="shared" si="12"/>
        <v>0</v>
      </c>
      <c r="R46" s="235">
        <f t="shared" si="13"/>
        <v>0</v>
      </c>
      <c r="S46" s="193">
        <f>Q46/'Asset Summary'!Q46</f>
        <v>0</v>
      </c>
      <c r="T46" s="198">
        <f t="shared" si="17"/>
        <v>0</v>
      </c>
      <c r="U46" s="237">
        <f t="shared" si="18"/>
        <v>0</v>
      </c>
    </row>
    <row r="47" spans="1:33" ht="21" x14ac:dyDescent="0.35">
      <c r="A47" s="42" t="s">
        <v>52</v>
      </c>
      <c r="B47" s="235">
        <v>0</v>
      </c>
      <c r="C47" s="235">
        <f t="shared" si="11"/>
        <v>0</v>
      </c>
      <c r="D47" s="218">
        <f>B47/'Asset Summary'!B47</f>
        <v>0</v>
      </c>
      <c r="E47" s="230">
        <v>0</v>
      </c>
      <c r="F47" s="230">
        <f t="shared" si="14"/>
        <v>0</v>
      </c>
      <c r="G47" s="266">
        <v>0</v>
      </c>
      <c r="H47" s="83">
        <f t="shared" si="15"/>
        <v>0</v>
      </c>
      <c r="I47" s="218">
        <f>G47/'Asset Summary'!G47</f>
        <v>0</v>
      </c>
      <c r="J47" s="230">
        <v>0</v>
      </c>
      <c r="K47" s="230">
        <f t="shared" si="19"/>
        <v>0</v>
      </c>
      <c r="L47" s="235">
        <v>0</v>
      </c>
      <c r="M47" s="235">
        <f t="shared" si="20"/>
        <v>0</v>
      </c>
      <c r="N47" s="193">
        <f>L47/'Asset Summary'!L47</f>
        <v>0</v>
      </c>
      <c r="O47" s="230">
        <v>0</v>
      </c>
      <c r="P47" s="230">
        <f t="shared" si="16"/>
        <v>0</v>
      </c>
      <c r="Q47" s="202">
        <f t="shared" si="12"/>
        <v>0</v>
      </c>
      <c r="R47" s="235">
        <f t="shared" si="13"/>
        <v>0</v>
      </c>
      <c r="S47" s="193">
        <f>Q47/'Asset Summary'!Q47</f>
        <v>0</v>
      </c>
      <c r="T47" s="208">
        <f t="shared" si="17"/>
        <v>0</v>
      </c>
      <c r="U47" s="238">
        <f t="shared" si="18"/>
        <v>0</v>
      </c>
    </row>
    <row r="48" spans="1:33" ht="21.75" thickBot="1" x14ac:dyDescent="0.4">
      <c r="A48" s="48" t="s">
        <v>15</v>
      </c>
      <c r="B48" s="185">
        <f t="shared" ref="B48" si="21">SUM(B40:B47)</f>
        <v>31144.166787067301</v>
      </c>
      <c r="C48" s="240">
        <f>SUM(C40:C47)</f>
        <v>5.8985164369445648</v>
      </c>
      <c r="D48" s="192">
        <f>B48/'Asset Summary'!B48</f>
        <v>3.5311918866501757E-2</v>
      </c>
      <c r="E48" s="205">
        <f>SUM(E40:E47)</f>
        <v>1749273.1477127965</v>
      </c>
      <c r="F48" s="231">
        <f t="shared" ref="F48:U48" si="22">SUM(F40:F47)</f>
        <v>40.157787076384587</v>
      </c>
      <c r="G48" s="189">
        <f t="shared" si="22"/>
        <v>222248.98881373912</v>
      </c>
      <c r="H48" s="84">
        <f t="shared" si="22"/>
        <v>42.092611517753618</v>
      </c>
      <c r="I48" s="192">
        <f>G48/'Asset Summary'!G48</f>
        <v>0.11230389418101337</v>
      </c>
      <c r="J48" s="205">
        <f>SUM(J40:J47)</f>
        <v>8848507.1703967005</v>
      </c>
      <c r="K48" s="234">
        <f t="shared" si="22"/>
        <v>203.13378008303695</v>
      </c>
      <c r="L48" s="190">
        <f t="shared" si="22"/>
        <v>721475.40352224594</v>
      </c>
      <c r="M48" s="236">
        <f t="shared" si="22"/>
        <v>136.64306884891022</v>
      </c>
      <c r="N48" s="194">
        <f>L48/'Asset Summary'!L48</f>
        <v>0.13133723150348178</v>
      </c>
      <c r="O48" s="188">
        <f t="shared" si="22"/>
        <v>21581371.449216381</v>
      </c>
      <c r="P48" s="231">
        <f t="shared" si="22"/>
        <v>495.44013215269968</v>
      </c>
      <c r="Q48" s="191">
        <f t="shared" si="22"/>
        <v>974868.55912305228</v>
      </c>
      <c r="R48" s="236">
        <f>SUM(R40:R47)</f>
        <v>184.63419680360838</v>
      </c>
      <c r="S48" s="194">
        <f>Q48/'Asset Summary'!Q48</f>
        <v>0.11669099676285004</v>
      </c>
      <c r="T48" s="205">
        <f t="shared" si="22"/>
        <v>32179151.767325878</v>
      </c>
      <c r="U48" s="239">
        <f t="shared" si="22"/>
        <v>738.73169931212124</v>
      </c>
    </row>
    <row r="49" spans="1:22" ht="21" x14ac:dyDescent="0.35">
      <c r="A49" s="7"/>
      <c r="B49" s="9"/>
      <c r="C49" s="29"/>
      <c r="D49" s="33"/>
      <c r="E49" s="9"/>
      <c r="F49" s="14"/>
      <c r="G49" s="33"/>
      <c r="H49" s="10"/>
      <c r="I49" s="34"/>
      <c r="J49" s="33"/>
      <c r="K49" s="35"/>
      <c r="L49" s="34"/>
      <c r="M49" s="33"/>
      <c r="N49" s="30"/>
      <c r="O49" s="30"/>
      <c r="P49" s="32"/>
    </row>
    <row r="50" spans="1:22" ht="21" x14ac:dyDescent="0.35">
      <c r="A50" s="7"/>
      <c r="B50" s="9"/>
      <c r="C50" s="29"/>
      <c r="D50" s="33"/>
      <c r="E50" s="9"/>
      <c r="F50" s="14"/>
      <c r="G50" s="33"/>
      <c r="H50" s="10"/>
      <c r="I50" s="34"/>
      <c r="J50" s="33"/>
      <c r="K50" s="35"/>
      <c r="L50" s="34"/>
      <c r="M50" s="33"/>
      <c r="N50" s="30"/>
      <c r="O50" s="30"/>
      <c r="P50" s="32"/>
    </row>
    <row r="51" spans="1:22" ht="27" thickBot="1" x14ac:dyDescent="0.45">
      <c r="A51" s="60" t="s">
        <v>33</v>
      </c>
    </row>
    <row r="52" spans="1:22" x14ac:dyDescent="0.25">
      <c r="A52" s="71"/>
      <c r="B52" s="158" t="s">
        <v>34</v>
      </c>
      <c r="C52" s="158" t="s">
        <v>34</v>
      </c>
      <c r="D52" s="158" t="s">
        <v>34</v>
      </c>
      <c r="E52" s="164" t="s">
        <v>35</v>
      </c>
      <c r="F52" s="165" t="s">
        <v>35</v>
      </c>
      <c r="G52" s="165" t="s">
        <v>35</v>
      </c>
      <c r="H52" s="72" t="s">
        <v>36</v>
      </c>
      <c r="I52" s="153" t="s">
        <v>36</v>
      </c>
      <c r="J52" s="153" t="s">
        <v>36</v>
      </c>
      <c r="K52" s="73" t="s">
        <v>37</v>
      </c>
      <c r="L52" s="145" t="s">
        <v>37</v>
      </c>
      <c r="M52" s="145" t="s">
        <v>38</v>
      </c>
      <c r="N52" s="141" t="s">
        <v>55</v>
      </c>
      <c r="O52" s="142"/>
      <c r="P52" s="102"/>
      <c r="R52" s="23"/>
      <c r="S52" s="23"/>
      <c r="T52" s="23"/>
      <c r="U52" s="23"/>
      <c r="V52" s="23"/>
    </row>
    <row r="53" spans="1:22" x14ac:dyDescent="0.25">
      <c r="A53" s="74"/>
      <c r="B53" s="161"/>
      <c r="C53" s="159" t="s">
        <v>39</v>
      </c>
      <c r="D53" s="159" t="s">
        <v>39</v>
      </c>
      <c r="E53" s="166" t="s">
        <v>39</v>
      </c>
      <c r="F53" s="167" t="s">
        <v>39</v>
      </c>
      <c r="G53" s="167" t="s">
        <v>39</v>
      </c>
      <c r="H53" s="36" t="s">
        <v>39</v>
      </c>
      <c r="I53" s="154" t="s">
        <v>39</v>
      </c>
      <c r="J53" s="154" t="s">
        <v>39</v>
      </c>
      <c r="K53" s="37" t="s">
        <v>39</v>
      </c>
      <c r="L53" s="146" t="s">
        <v>39</v>
      </c>
      <c r="M53" s="146" t="s">
        <v>39</v>
      </c>
      <c r="N53" s="50" t="s">
        <v>7</v>
      </c>
      <c r="O53" s="143" t="s">
        <v>8</v>
      </c>
      <c r="P53" s="103" t="s">
        <v>7</v>
      </c>
      <c r="R53" s="23"/>
      <c r="S53" s="23"/>
      <c r="T53" s="23"/>
      <c r="U53" s="23"/>
      <c r="V53" s="23"/>
    </row>
    <row r="54" spans="1:22" x14ac:dyDescent="0.25">
      <c r="A54" s="74"/>
      <c r="B54" s="159" t="s">
        <v>39</v>
      </c>
      <c r="C54" s="160" t="s">
        <v>10</v>
      </c>
      <c r="D54" s="160" t="s">
        <v>11</v>
      </c>
      <c r="E54" s="166" t="s">
        <v>40</v>
      </c>
      <c r="F54" s="168" t="s">
        <v>10</v>
      </c>
      <c r="G54" s="168" t="s">
        <v>11</v>
      </c>
      <c r="H54" s="36" t="s">
        <v>40</v>
      </c>
      <c r="I54" s="156" t="s">
        <v>10</v>
      </c>
      <c r="J54" s="155" t="s">
        <v>11</v>
      </c>
      <c r="K54" s="37" t="s">
        <v>40</v>
      </c>
      <c r="L54" s="150" t="s">
        <v>10</v>
      </c>
      <c r="M54" s="147" t="s">
        <v>11</v>
      </c>
      <c r="N54" s="50" t="s">
        <v>9</v>
      </c>
      <c r="O54" s="143" t="s">
        <v>10</v>
      </c>
      <c r="P54" s="104" t="s">
        <v>11</v>
      </c>
      <c r="R54" s="23"/>
      <c r="S54" s="23"/>
      <c r="T54" s="23"/>
      <c r="U54" s="23"/>
      <c r="V54" s="23"/>
    </row>
    <row r="55" spans="1:22" ht="15.75" x14ac:dyDescent="0.25">
      <c r="A55" s="75" t="s">
        <v>53</v>
      </c>
      <c r="B55" s="159" t="s">
        <v>9</v>
      </c>
      <c r="C55" s="160" t="s">
        <v>13</v>
      </c>
      <c r="D55" s="160" t="s">
        <v>14</v>
      </c>
      <c r="E55" s="166"/>
      <c r="F55" s="168" t="s">
        <v>13</v>
      </c>
      <c r="G55" s="168" t="s">
        <v>14</v>
      </c>
      <c r="H55" s="36"/>
      <c r="I55" s="156" t="s">
        <v>13</v>
      </c>
      <c r="J55" s="155" t="s">
        <v>14</v>
      </c>
      <c r="K55" s="37"/>
      <c r="L55" s="150" t="s">
        <v>13</v>
      </c>
      <c r="M55" s="147" t="s">
        <v>14</v>
      </c>
      <c r="N55" s="50"/>
      <c r="O55" s="143" t="s">
        <v>13</v>
      </c>
      <c r="P55" s="103" t="s">
        <v>14</v>
      </c>
      <c r="R55" s="23"/>
      <c r="S55" s="23"/>
      <c r="T55" s="23"/>
      <c r="U55" s="23"/>
      <c r="V55" s="23"/>
    </row>
    <row r="56" spans="1:22" ht="21" x14ac:dyDescent="0.35">
      <c r="A56" s="41" t="s">
        <v>45</v>
      </c>
      <c r="B56" s="219">
        <v>0</v>
      </c>
      <c r="C56" s="80">
        <f>B56/'Asset Summary'!B56</f>
        <v>0</v>
      </c>
      <c r="D56" s="219">
        <v>0</v>
      </c>
      <c r="E56" s="220">
        <v>1</v>
      </c>
      <c r="F56" s="80">
        <f>E56/'Asset Summary'!E56</f>
        <v>0.16666666666666666</v>
      </c>
      <c r="G56" s="246">
        <v>240627</v>
      </c>
      <c r="H56" s="256">
        <v>0</v>
      </c>
      <c r="I56" s="80">
        <f>H56/'Asset Summary'!H56</f>
        <v>0</v>
      </c>
      <c r="J56" s="255">
        <v>0</v>
      </c>
      <c r="K56" s="198">
        <v>0</v>
      </c>
      <c r="L56" s="80">
        <v>0</v>
      </c>
      <c r="M56" s="77">
        <v>0</v>
      </c>
      <c r="N56" s="181">
        <f t="shared" ref="N56:N63" si="23">B56+E56+H56+K56</f>
        <v>1</v>
      </c>
      <c r="O56" s="80">
        <f>N56/'Asset Summary'!N56</f>
        <v>0.04</v>
      </c>
      <c r="P56" s="105">
        <f>D56+G56+J56+M56</f>
        <v>240627</v>
      </c>
      <c r="R56" s="23"/>
      <c r="S56" s="23"/>
      <c r="T56" s="23"/>
      <c r="U56" s="23"/>
      <c r="V56" s="23"/>
    </row>
    <row r="57" spans="1:22" ht="21" x14ac:dyDescent="0.35">
      <c r="A57" s="42" t="s">
        <v>46</v>
      </c>
      <c r="B57" s="198">
        <v>0</v>
      </c>
      <c r="C57" s="80">
        <f>B57/'Asset Summary'!B57</f>
        <v>0</v>
      </c>
      <c r="D57" s="77">
        <v>0</v>
      </c>
      <c r="E57" s="198">
        <v>0</v>
      </c>
      <c r="F57" s="80">
        <f>E57/'Asset Summary'!E57</f>
        <v>0</v>
      </c>
      <c r="G57" s="77">
        <v>0</v>
      </c>
      <c r="H57" s="198">
        <v>0</v>
      </c>
      <c r="I57" s="80">
        <f>H57/'Asset Summary'!H57</f>
        <v>0</v>
      </c>
      <c r="J57" s="77">
        <v>0</v>
      </c>
      <c r="K57" s="198">
        <v>0</v>
      </c>
      <c r="L57" s="80">
        <f>K57/'Asset Summary'!K57</f>
        <v>0</v>
      </c>
      <c r="M57" s="77">
        <v>0</v>
      </c>
      <c r="N57" s="181">
        <f t="shared" si="23"/>
        <v>0</v>
      </c>
      <c r="O57" s="80">
        <f>N57/'Asset Summary'!N57</f>
        <v>0</v>
      </c>
      <c r="P57" s="105">
        <f t="shared" ref="P57:P63" si="24">D57+G57+J57+M57</f>
        <v>0</v>
      </c>
      <c r="R57" s="38"/>
      <c r="S57" s="11"/>
      <c r="T57" s="30"/>
      <c r="U57" s="30"/>
      <c r="V57" s="31"/>
    </row>
    <row r="58" spans="1:22" ht="21" x14ac:dyDescent="0.35">
      <c r="A58" s="42" t="s">
        <v>47</v>
      </c>
      <c r="B58" s="198">
        <v>0</v>
      </c>
      <c r="C58" s="80">
        <f>B58/'Asset Summary'!B58</f>
        <v>0</v>
      </c>
      <c r="D58" s="77">
        <v>0</v>
      </c>
      <c r="E58" s="198">
        <v>0</v>
      </c>
      <c r="F58" s="80">
        <f>E58/'Asset Summary'!E58</f>
        <v>0</v>
      </c>
      <c r="G58" s="77">
        <v>0</v>
      </c>
      <c r="H58" s="198">
        <v>0</v>
      </c>
      <c r="I58" s="80">
        <v>0</v>
      </c>
      <c r="J58" s="77">
        <v>0</v>
      </c>
      <c r="K58" s="198">
        <v>0</v>
      </c>
      <c r="L58" s="80">
        <v>0</v>
      </c>
      <c r="M58" s="77">
        <v>0</v>
      </c>
      <c r="N58" s="181">
        <f t="shared" si="23"/>
        <v>0</v>
      </c>
      <c r="O58" s="80">
        <f>N58/'Asset Summary'!N58</f>
        <v>0</v>
      </c>
      <c r="P58" s="105">
        <f t="shared" si="24"/>
        <v>0</v>
      </c>
      <c r="R58" s="38"/>
      <c r="S58" s="11"/>
      <c r="T58" s="30"/>
      <c r="U58" s="30"/>
      <c r="V58" s="31"/>
    </row>
    <row r="59" spans="1:22" ht="21" x14ac:dyDescent="0.35">
      <c r="A59" s="42" t="s">
        <v>48</v>
      </c>
      <c r="B59" s="198">
        <v>0</v>
      </c>
      <c r="C59" s="80">
        <f>B59/'Asset Summary'!B59</f>
        <v>0</v>
      </c>
      <c r="D59" s="77">
        <v>0</v>
      </c>
      <c r="E59" s="198">
        <v>0</v>
      </c>
      <c r="F59" s="80">
        <f>E59/'Asset Summary'!E59</f>
        <v>0</v>
      </c>
      <c r="G59" s="77">
        <v>0</v>
      </c>
      <c r="H59" s="198">
        <v>0</v>
      </c>
      <c r="I59" s="80">
        <v>0</v>
      </c>
      <c r="J59" s="77">
        <v>0</v>
      </c>
      <c r="K59" s="198">
        <v>0</v>
      </c>
      <c r="L59" s="80">
        <v>0</v>
      </c>
      <c r="M59" s="77">
        <v>0</v>
      </c>
      <c r="N59" s="181">
        <f t="shared" si="23"/>
        <v>0</v>
      </c>
      <c r="O59" s="80">
        <f>N59/'Asset Summary'!N59</f>
        <v>0</v>
      </c>
      <c r="P59" s="105">
        <f t="shared" si="24"/>
        <v>0</v>
      </c>
      <c r="R59" s="38"/>
      <c r="S59" s="11"/>
      <c r="T59" s="30"/>
      <c r="U59" s="30"/>
      <c r="V59" s="31"/>
    </row>
    <row r="60" spans="1:22" ht="21" x14ac:dyDescent="0.35">
      <c r="A60" s="42" t="s">
        <v>49</v>
      </c>
      <c r="B60" s="198">
        <v>0</v>
      </c>
      <c r="C60" s="80">
        <f>B60/'Asset Summary'!B60</f>
        <v>0</v>
      </c>
      <c r="D60" s="77">
        <v>0</v>
      </c>
      <c r="E60" s="198">
        <v>0</v>
      </c>
      <c r="F60" s="80">
        <f>E60/'Asset Summary'!E60</f>
        <v>0</v>
      </c>
      <c r="G60" s="77">
        <v>0</v>
      </c>
      <c r="H60" s="198">
        <v>0</v>
      </c>
      <c r="I60" s="80">
        <v>0</v>
      </c>
      <c r="J60" s="77">
        <v>0</v>
      </c>
      <c r="K60" s="198">
        <v>0</v>
      </c>
      <c r="L60" s="80">
        <v>0</v>
      </c>
      <c r="M60" s="77">
        <v>0</v>
      </c>
      <c r="N60" s="181">
        <f t="shared" si="23"/>
        <v>0</v>
      </c>
      <c r="O60" s="80">
        <f>N60/'Asset Summary'!N60</f>
        <v>0</v>
      </c>
      <c r="P60" s="105">
        <f t="shared" si="24"/>
        <v>0</v>
      </c>
      <c r="R60" s="23"/>
      <c r="S60" s="23"/>
      <c r="T60" s="23"/>
      <c r="U60" s="23"/>
      <c r="V60" s="23"/>
    </row>
    <row r="61" spans="1:22" ht="21" x14ac:dyDescent="0.35">
      <c r="A61" s="42" t="s">
        <v>50</v>
      </c>
      <c r="B61" s="198">
        <v>0</v>
      </c>
      <c r="C61" s="80">
        <f>B61/'Asset Summary'!B61</f>
        <v>0</v>
      </c>
      <c r="D61" s="77">
        <v>0</v>
      </c>
      <c r="E61" s="198">
        <v>0</v>
      </c>
      <c r="F61" s="80">
        <f>E61/'Asset Summary'!E61</f>
        <v>0</v>
      </c>
      <c r="G61" s="77">
        <v>0</v>
      </c>
      <c r="H61" s="198">
        <v>0</v>
      </c>
      <c r="I61" s="80">
        <f>H61/'Asset Summary'!H61</f>
        <v>0</v>
      </c>
      <c r="J61" s="77">
        <v>0</v>
      </c>
      <c r="K61" s="198">
        <v>0</v>
      </c>
      <c r="L61" s="80">
        <f>K61/'Asset Summary'!K61</f>
        <v>0</v>
      </c>
      <c r="M61" s="77">
        <v>0</v>
      </c>
      <c r="N61" s="182">
        <f t="shared" si="23"/>
        <v>0</v>
      </c>
      <c r="O61" s="80">
        <f>N61/'Asset Summary'!N61</f>
        <v>0</v>
      </c>
      <c r="P61" s="105">
        <f t="shared" si="24"/>
        <v>0</v>
      </c>
      <c r="R61" s="23"/>
      <c r="S61" s="11"/>
      <c r="T61" s="30"/>
      <c r="U61" s="32"/>
      <c r="V61" s="31"/>
    </row>
    <row r="62" spans="1:22" ht="21" x14ac:dyDescent="0.35">
      <c r="A62" s="42" t="s">
        <v>51</v>
      </c>
      <c r="B62" s="198">
        <v>0</v>
      </c>
      <c r="C62" s="80">
        <f>B62/'Asset Summary'!B62</f>
        <v>0</v>
      </c>
      <c r="D62" s="77">
        <v>0</v>
      </c>
      <c r="E62" s="198">
        <v>0</v>
      </c>
      <c r="F62" s="80">
        <v>0</v>
      </c>
      <c r="G62" s="77">
        <v>0</v>
      </c>
      <c r="H62" s="198">
        <v>0</v>
      </c>
      <c r="I62" s="80">
        <f>H62/'Asset Summary'!H62</f>
        <v>0</v>
      </c>
      <c r="J62" s="77">
        <v>0</v>
      </c>
      <c r="K62" s="198">
        <v>0</v>
      </c>
      <c r="L62" s="80">
        <v>0</v>
      </c>
      <c r="M62" s="77">
        <v>0</v>
      </c>
      <c r="N62" s="182">
        <f t="shared" si="23"/>
        <v>0</v>
      </c>
      <c r="O62" s="80">
        <f>N62/'Asset Summary'!N62</f>
        <v>0</v>
      </c>
      <c r="P62" s="105">
        <f t="shared" si="24"/>
        <v>0</v>
      </c>
      <c r="R62" s="23"/>
      <c r="S62" s="11"/>
      <c r="T62" s="30"/>
      <c r="U62" s="30"/>
      <c r="V62" s="31"/>
    </row>
    <row r="63" spans="1:22" ht="21" x14ac:dyDescent="0.35">
      <c r="A63" s="42" t="s">
        <v>52</v>
      </c>
      <c r="B63" s="199">
        <v>0</v>
      </c>
      <c r="C63" s="80">
        <f>B63/'Asset Summary'!B63</f>
        <v>0</v>
      </c>
      <c r="D63" s="170">
        <v>0</v>
      </c>
      <c r="E63" s="199">
        <v>0</v>
      </c>
      <c r="F63" s="80">
        <f>E63/'Asset Summary'!E63</f>
        <v>0</v>
      </c>
      <c r="G63" s="170">
        <v>0</v>
      </c>
      <c r="H63" s="199">
        <v>0</v>
      </c>
      <c r="I63" s="80">
        <f>H63/'Asset Summary'!H63</f>
        <v>0</v>
      </c>
      <c r="J63" s="170">
        <v>0</v>
      </c>
      <c r="K63" s="199">
        <v>0</v>
      </c>
      <c r="L63" s="80">
        <v>0</v>
      </c>
      <c r="M63" s="170">
        <v>0</v>
      </c>
      <c r="N63" s="182">
        <f t="shared" si="23"/>
        <v>0</v>
      </c>
      <c r="O63" s="80">
        <f>N63/'Asset Summary'!N63</f>
        <v>0</v>
      </c>
      <c r="P63" s="105">
        <f t="shared" si="24"/>
        <v>0</v>
      </c>
      <c r="R63" s="23"/>
      <c r="S63" s="11"/>
      <c r="T63" s="30"/>
      <c r="U63" s="30"/>
      <c r="V63" s="31"/>
    </row>
    <row r="64" spans="1:22" ht="21.75" thickBot="1" x14ac:dyDescent="0.4">
      <c r="A64" s="48" t="s">
        <v>15</v>
      </c>
      <c r="B64" s="197">
        <f t="shared" ref="B64:P64" si="25">SUM(B56:B63)</f>
        <v>0</v>
      </c>
      <c r="C64" s="152">
        <f>B64/'Asset Summary'!B64</f>
        <v>0</v>
      </c>
      <c r="D64" s="171">
        <f t="shared" si="25"/>
        <v>0</v>
      </c>
      <c r="E64" s="200">
        <f t="shared" si="25"/>
        <v>1</v>
      </c>
      <c r="F64" s="152">
        <f>E64/'Asset Summary'!E64</f>
        <v>4.7619047619047616E-2</v>
      </c>
      <c r="G64" s="79">
        <f t="shared" si="25"/>
        <v>240627</v>
      </c>
      <c r="H64" s="200">
        <f t="shared" si="25"/>
        <v>0</v>
      </c>
      <c r="I64" s="152">
        <f>H64/'Asset Summary'!H64</f>
        <v>0</v>
      </c>
      <c r="J64" s="79">
        <f t="shared" si="25"/>
        <v>0</v>
      </c>
      <c r="K64" s="200">
        <f t="shared" si="25"/>
        <v>0</v>
      </c>
      <c r="L64" s="152">
        <f>K64/'Asset Summary'!K64</f>
        <v>0</v>
      </c>
      <c r="M64" s="171">
        <f t="shared" si="25"/>
        <v>0</v>
      </c>
      <c r="N64" s="200">
        <f t="shared" si="25"/>
        <v>1</v>
      </c>
      <c r="O64" s="144">
        <f>N64/'Asset Summary'!N64</f>
        <v>8.4745762711864406E-3</v>
      </c>
      <c r="P64" s="172">
        <f t="shared" si="25"/>
        <v>240627</v>
      </c>
      <c r="R64" s="23"/>
      <c r="S64" s="23"/>
      <c r="T64" s="23"/>
      <c r="U64" s="23"/>
      <c r="V64" s="23"/>
    </row>
    <row r="65" spans="1:16" s="23" customFormat="1" ht="21" x14ac:dyDescent="0.35">
      <c r="A65" s="7"/>
      <c r="B65" s="30"/>
      <c r="C65" s="11"/>
      <c r="D65" s="30"/>
      <c r="E65" s="30"/>
      <c r="F65" s="11"/>
      <c r="G65" s="30"/>
      <c r="H65" s="30"/>
      <c r="I65" s="11"/>
      <c r="J65" s="30"/>
      <c r="K65" s="30"/>
      <c r="L65" s="11"/>
      <c r="M65" s="30"/>
      <c r="N65" s="30"/>
      <c r="O65" s="11"/>
      <c r="P65" s="30"/>
    </row>
    <row r="66" spans="1:16" ht="20.25" customHeight="1" x14ac:dyDescent="0.25">
      <c r="A66" s="28"/>
      <c r="H66" s="39"/>
      <c r="J66" s="39"/>
      <c r="K66" s="3"/>
      <c r="L66" s="3"/>
      <c r="M66" s="3"/>
      <c r="N66" s="3"/>
    </row>
    <row r="67" spans="1:16" ht="27" thickBot="1" x14ac:dyDescent="0.45">
      <c r="A67" s="60" t="s">
        <v>54</v>
      </c>
      <c r="D67" s="23"/>
    </row>
    <row r="68" spans="1:16" x14ac:dyDescent="0.25">
      <c r="A68" s="45"/>
      <c r="B68" s="46" t="s">
        <v>41</v>
      </c>
      <c r="C68" s="270" t="s">
        <v>42</v>
      </c>
      <c r="D68" s="243"/>
      <c r="I68" s="177"/>
      <c r="J68" s="177"/>
      <c r="K68" s="177"/>
      <c r="L68" s="177"/>
      <c r="M68" s="177"/>
      <c r="N68" s="177"/>
      <c r="O68" s="177"/>
    </row>
    <row r="69" spans="1:16" ht="15.75" x14ac:dyDescent="0.25">
      <c r="A69" s="47" t="s">
        <v>53</v>
      </c>
      <c r="B69" s="44" t="s">
        <v>9</v>
      </c>
      <c r="C69" s="271" t="s">
        <v>43</v>
      </c>
      <c r="D69" s="243"/>
      <c r="E69" s="177"/>
      <c r="F69" s="177"/>
      <c r="I69" s="175"/>
      <c r="J69" s="176"/>
      <c r="K69" s="176"/>
      <c r="L69" s="176"/>
      <c r="M69" s="176"/>
      <c r="N69" s="176"/>
      <c r="O69" s="176"/>
    </row>
    <row r="70" spans="1:16" ht="21" x14ac:dyDescent="0.35">
      <c r="A70" s="41" t="s">
        <v>45</v>
      </c>
      <c r="B70" s="277">
        <v>3668.3343530699999</v>
      </c>
      <c r="C70" s="272">
        <f>B70/'Asset Summary'!B70</f>
        <v>8.7683509045591038E-2</v>
      </c>
      <c r="D70" s="30"/>
      <c r="E70" s="176"/>
      <c r="F70" s="176"/>
      <c r="I70" s="175"/>
      <c r="J70" s="176"/>
      <c r="K70" s="176"/>
      <c r="L70" s="176"/>
      <c r="M70" s="176"/>
      <c r="N70" s="176"/>
      <c r="O70" s="176"/>
    </row>
    <row r="71" spans="1:16" ht="21" x14ac:dyDescent="0.35">
      <c r="A71" s="42" t="s">
        <v>46</v>
      </c>
      <c r="B71" s="277">
        <v>14477.8122757</v>
      </c>
      <c r="C71" s="272">
        <f>B71/'Asset Summary'!B71</f>
        <v>0.20572929207483093</v>
      </c>
      <c r="D71" s="182"/>
      <c r="E71" s="176"/>
      <c r="F71" s="176"/>
      <c r="I71" s="175"/>
      <c r="J71" s="176"/>
      <c r="K71" s="176"/>
      <c r="L71" s="176"/>
      <c r="M71" s="176"/>
      <c r="N71" s="176"/>
      <c r="O71" s="176"/>
    </row>
    <row r="72" spans="1:16" ht="21" x14ac:dyDescent="0.35">
      <c r="A72" s="42" t="s">
        <v>47</v>
      </c>
      <c r="B72" s="195">
        <v>0</v>
      </c>
      <c r="C72" s="272">
        <f>B72/'Asset Summary'!B72</f>
        <v>0</v>
      </c>
      <c r="D72" s="182"/>
      <c r="E72" s="176"/>
      <c r="F72" s="176"/>
      <c r="I72" s="175"/>
      <c r="J72" s="176"/>
      <c r="K72" s="176"/>
      <c r="L72" s="176"/>
      <c r="M72" s="176"/>
      <c r="N72" s="176"/>
      <c r="O72" s="176"/>
    </row>
    <row r="73" spans="1:16" ht="21" x14ac:dyDescent="0.35">
      <c r="A73" s="42" t="s">
        <v>48</v>
      </c>
      <c r="B73" s="277">
        <v>1258.0240473700001</v>
      </c>
      <c r="C73" s="272">
        <f>B73/'Asset Summary'!B73</f>
        <v>6.2503841415712802E-2</v>
      </c>
      <c r="D73" s="182"/>
      <c r="E73" s="176"/>
      <c r="F73" s="176"/>
      <c r="I73" s="175"/>
      <c r="J73" s="176"/>
      <c r="K73" s="176"/>
      <c r="L73" s="176"/>
      <c r="M73" s="176"/>
      <c r="N73" s="176"/>
      <c r="O73" s="176"/>
    </row>
    <row r="74" spans="1:16" ht="21" x14ac:dyDescent="0.35">
      <c r="A74" s="42" t="s">
        <v>49</v>
      </c>
      <c r="B74" s="195">
        <v>0</v>
      </c>
      <c r="C74" s="272">
        <f>B74/'Asset Summary'!B74</f>
        <v>0</v>
      </c>
      <c r="D74" s="30"/>
      <c r="E74" s="176"/>
      <c r="F74" s="176"/>
      <c r="I74" s="175"/>
      <c r="J74" s="176"/>
      <c r="K74" s="176"/>
      <c r="L74" s="176"/>
      <c r="M74" s="176"/>
      <c r="N74" s="176"/>
      <c r="O74" s="176"/>
    </row>
    <row r="75" spans="1:16" ht="21" x14ac:dyDescent="0.35">
      <c r="A75" s="42" t="s">
        <v>50</v>
      </c>
      <c r="B75" s="277">
        <v>208.52345573900001</v>
      </c>
      <c r="C75" s="272">
        <f>B75/'Asset Summary'!B75</f>
        <v>5.6026951402284213E-3</v>
      </c>
      <c r="D75" s="182"/>
      <c r="E75" s="176"/>
      <c r="F75" s="176"/>
      <c r="I75" s="175"/>
      <c r="J75" s="176"/>
      <c r="K75" s="176"/>
      <c r="L75" s="176"/>
      <c r="M75" s="176"/>
      <c r="N75" s="176"/>
      <c r="O75" s="176"/>
    </row>
    <row r="76" spans="1:16" ht="21" x14ac:dyDescent="0.35">
      <c r="A76" s="42" t="s">
        <v>51</v>
      </c>
      <c r="B76" s="195">
        <v>0</v>
      </c>
      <c r="C76" s="272">
        <f>B76/'Asset Summary'!B76</f>
        <v>0</v>
      </c>
      <c r="D76" s="182"/>
      <c r="E76" s="176"/>
      <c r="F76" s="176"/>
      <c r="I76" s="175"/>
      <c r="J76" s="176"/>
      <c r="K76" s="176"/>
      <c r="L76" s="176"/>
      <c r="M76" s="176"/>
      <c r="N76" s="176"/>
      <c r="O76" s="176"/>
    </row>
    <row r="77" spans="1:16" ht="21" x14ac:dyDescent="0.35">
      <c r="A77" s="42" t="s">
        <v>52</v>
      </c>
      <c r="B77" s="196">
        <v>0</v>
      </c>
      <c r="C77" s="273">
        <f>B77/'Asset Summary'!B77</f>
        <v>0</v>
      </c>
      <c r="D77" s="30"/>
      <c r="E77" s="176"/>
      <c r="F77" s="176"/>
    </row>
    <row r="78" spans="1:16" ht="21.75" thickBot="1" x14ac:dyDescent="0.4">
      <c r="A78" s="48" t="s">
        <v>15</v>
      </c>
      <c r="B78" s="197">
        <f>SUM(B70:B77)</f>
        <v>19612.694131878998</v>
      </c>
      <c r="C78" s="274">
        <f>B78/'Asset Summary'!B78</f>
        <v>7.6529055471050128E-2</v>
      </c>
      <c r="D78" s="275"/>
    </row>
    <row r="79" spans="1:16" ht="15.75" customHeight="1" x14ac:dyDescent="0.25">
      <c r="B79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Asset Summary</vt:lpstr>
      <vt:lpstr>Exp_Deep_LSdeps_Inventory</vt:lpstr>
      <vt:lpstr>Exp_Shallow_LSdeps_Inventory</vt:lpstr>
      <vt:lpstr>Exp_DebrisFlowFans_Inventory</vt:lpstr>
      <vt:lpstr>Exp_Shallow_Suscept (Low)</vt:lpstr>
      <vt:lpstr>Exp_Shallow_Suscept (Mod)</vt:lpstr>
      <vt:lpstr>Exp_Shallow_Suscept (High)</vt:lpstr>
      <vt:lpstr>Exp_Deep_Suscept (Low)</vt:lpstr>
      <vt:lpstr>Exp_Deep_Suscept (Mod)</vt:lpstr>
      <vt:lpstr>Exp_Deep_Suscept (High)</vt:lpstr>
    </vt:vector>
  </TitlesOfParts>
  <Company>DOGAMI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DOGAMI IMS-60, Landslide Hazard and Risk Study of Eugene-Springfield and Lane County, Oregon | Appendix A: Exposure Analysis Results; Oregon Department of Geology and Mineral Industries</dc:title>
  <dc:subject>DOGAMI IMS-60, Landslide Hazard and Risk Study of Eugene-Springfield and Lane County, Oregon | Appendix A: Exposure Analysis Results; Oregon Department of Geology and Mineral Industries</dc:subject>
  <dc:creator>Jon FRANCZYK</dc:creator>
  <cp:keywords>DOGAMI IMS-60, Landslide Hazard and Risk Study of Eugene-Springfield and Lane County, Oregon | Appendix A: Exposure Analysis Results; Oregon Department of Geology and Mineral Industries</cp:keywords>
  <cp:lastModifiedBy>DOGAMI template</cp:lastModifiedBy>
  <cp:lastPrinted>2018-06-29T17:39:26Z</cp:lastPrinted>
  <dcterms:created xsi:type="dcterms:W3CDTF">2017-08-24T15:48:22Z</dcterms:created>
  <dcterms:modified xsi:type="dcterms:W3CDTF">2018-10-15T22:36:36Z</dcterms:modified>
  <cp:category>DOGAMI IMS-60, Landslide Hazard and Risk Study of Eugene-Springfield and Lane County, Oregon | Appendix A: Exposure Analysis Results; Oregon Department of Geology and Mineral Industries</cp:category>
</cp:coreProperties>
</file>