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/>
  <mc:AlternateContent xmlns:mc="http://schemas.openxmlformats.org/markup-compatibility/2006">
    <mc:Choice Requires="x15">
      <x15ac:absPath xmlns:x15ac="http://schemas.microsoft.com/office/spreadsheetml/2010/11/ac" url="M:\TSUNAMIdata\HAZUS\FY20_NOAA_task4\Report\"/>
    </mc:Choice>
  </mc:AlternateContent>
  <xr:revisionPtr revIDLastSave="0" documentId="13_ncr:1_{5AABBC7D-19C5-4400-8D3A-781365711C90}" xr6:coauthVersionLast="47" xr6:coauthVersionMax="47" xr10:uidLastSave="{00000000-0000-0000-0000-000000000000}"/>
  <bookViews>
    <workbookView xWindow="345" yWindow="960" windowWidth="25845" windowHeight="15885" tabRatio="770" xr2:uid="{00000000-000D-0000-FFFF-FFFF00000000}"/>
  </bookViews>
  <sheets>
    <sheet name="Table3-1" sheetId="1" r:id="rId1"/>
    <sheet name="Table3-2" sheetId="2" r:id="rId2"/>
    <sheet name="Table3-3" sheetId="3" r:id="rId3"/>
    <sheet name="Table3-4" sheetId="5" r:id="rId4"/>
    <sheet name="Table3-5" sheetId="8" r:id="rId5"/>
    <sheet name="Table3-6" sheetId="9" r:id="rId6"/>
    <sheet name="Table3-7" sheetId="10" r:id="rId7"/>
    <sheet name="Table3-8" sheetId="11" r:id="rId8"/>
    <sheet name="Res_Occupancy" sheetId="12" r:id="rId9"/>
    <sheet name="Bldg_Damage" sheetId="13" r:id="rId10"/>
    <sheet name="Bldg_types_A" sheetId="14" r:id="rId11"/>
    <sheet name="Bldg_types_B" sheetId="15" r:id="rId12"/>
    <sheet name="BuildingDamage" sheetId="16" r:id="rId13"/>
  </sheets>
  <definedNames>
    <definedName name="_Ref13051046" localSheetId="5">'Table3-6'!$B$1</definedName>
    <definedName name="_Ref35955967" localSheetId="1">'Table3-2'!$B$2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F11" i="14" l="1"/>
  <c r="AE11" i="14"/>
  <c r="AC11" i="14"/>
  <c r="AD11" i="14"/>
  <c r="AF10" i="14"/>
  <c r="AC10" i="14"/>
  <c r="AB10" i="14"/>
  <c r="AA10" i="14"/>
  <c r="AE10" i="14"/>
  <c r="AF9" i="14"/>
  <c r="AE9" i="14"/>
  <c r="AC9" i="14"/>
  <c r="AD9" i="14"/>
  <c r="AF8" i="14"/>
  <c r="AF28" i="14" s="1"/>
  <c r="AC8" i="14"/>
  <c r="AB8" i="14"/>
  <c r="AA8" i="14"/>
  <c r="AC28" i="11"/>
  <c r="Y28" i="11"/>
  <c r="U28" i="11"/>
  <c r="Q28" i="11"/>
  <c r="M28" i="11"/>
  <c r="I28" i="11"/>
  <c r="AC27" i="11"/>
  <c r="Y27" i="11"/>
  <c r="U27" i="11"/>
  <c r="Q27" i="11"/>
  <c r="M27" i="11"/>
  <c r="I27" i="11"/>
  <c r="C26" i="11"/>
  <c r="AE11" i="3"/>
  <c r="AC11" i="3"/>
  <c r="AB11" i="3"/>
  <c r="AA11" i="3"/>
  <c r="AF10" i="3"/>
  <c r="AE9" i="3"/>
  <c r="AC9" i="3"/>
  <c r="AB9" i="3"/>
  <c r="AA9" i="3"/>
  <c r="AF8" i="3"/>
  <c r="AD9" i="3" l="1"/>
  <c r="AD11" i="3"/>
  <c r="AG11" i="3" s="1"/>
  <c r="AF9" i="3"/>
  <c r="AF28" i="3" s="1"/>
  <c r="AF11" i="3"/>
  <c r="AC28" i="14"/>
  <c r="AA9" i="14"/>
  <c r="AA28" i="14" s="1"/>
  <c r="AA11" i="14"/>
  <c r="AB9" i="14"/>
  <c r="AB11" i="14"/>
  <c r="AA8" i="3"/>
  <c r="AA10" i="3"/>
  <c r="AB8" i="3"/>
  <c r="AB10" i="3"/>
  <c r="AC8" i="3"/>
  <c r="AC10" i="3"/>
  <c r="AD10" i="3"/>
  <c r="AE8" i="3"/>
  <c r="AE10" i="3"/>
  <c r="AD8" i="3"/>
  <c r="AD8" i="14"/>
  <c r="AD10" i="14"/>
  <c r="AG10" i="14" s="1"/>
  <c r="AE8" i="14"/>
  <c r="AE28" i="14" s="1"/>
  <c r="AA28" i="3" l="1"/>
  <c r="AG8" i="3"/>
  <c r="AD28" i="14"/>
  <c r="AG8" i="14"/>
  <c r="AB28" i="14"/>
  <c r="AG9" i="3"/>
  <c r="AC28" i="3"/>
  <c r="AG11" i="14"/>
  <c r="AG9" i="14"/>
  <c r="AE28" i="3"/>
  <c r="AB28" i="3"/>
  <c r="AD28" i="3"/>
  <c r="AG10" i="3"/>
  <c r="AG28" i="14" l="1"/>
  <c r="AG28" i="3"/>
</calcChain>
</file>

<file path=xl/sharedStrings.xml><?xml version="1.0" encoding="utf-8"?>
<sst xmlns="http://schemas.openxmlformats.org/spreadsheetml/2006/main" count="432" uniqueCount="125">
  <si>
    <t>These results are limited to the tsunami zone.</t>
  </si>
  <si>
    <t xml:space="preserve">Table 3- 1. </t>
  </si>
  <si>
    <t>Permanent and temporary resident demographics per tsunami zone.</t>
  </si>
  <si>
    <t>Permanent Residents</t>
  </si>
  <si>
    <t>Temporary Residents</t>
  </si>
  <si>
    <t>Percent (%) Increase</t>
  </si>
  <si>
    <t>Total Population</t>
  </si>
  <si>
    <t>% of Permanent Residents Relative to Total</t>
  </si>
  <si>
    <t>% of Perm + Residents Relative to Total</t>
  </si>
  <si>
    <t>Tsunami Zone</t>
  </si>
  <si>
    <t>Permanent</t>
  </si>
  <si>
    <t>Permanent + Temporary</t>
  </si>
  <si>
    <t>Community</t>
  </si>
  <si>
    <t>M1</t>
  </si>
  <si>
    <t>L1</t>
  </si>
  <si>
    <t>XXL1</t>
  </si>
  <si>
    <t>Reedsport</t>
  </si>
  <si>
    <t>Winchester Bay</t>
  </si>
  <si>
    <t>Umpqua South Jetty</t>
  </si>
  <si>
    <t>Other</t>
  </si>
  <si>
    <t>Total / Avg</t>
  </si>
  <si>
    <t xml:space="preserve">Table 3- 2. </t>
  </si>
  <si>
    <t>Permanent resident age demographics per tsunami zone.</t>
  </si>
  <si>
    <t>&lt; 65</t>
  </si>
  <si>
    <t>≥ 65</t>
  </si>
  <si>
    <t>Older Age Ratio</t>
  </si>
  <si>
    <t xml:space="preserve"> </t>
  </si>
  <si>
    <t xml:space="preserve">Table 3- 3. </t>
  </si>
  <si>
    <t>Number of residents per building occupancy type per community.</t>
  </si>
  <si>
    <t>Housing Type</t>
  </si>
  <si>
    <t>Single Family Residential</t>
  </si>
  <si>
    <t>Manuf.</t>
  </si>
  <si>
    <t>Multi-family Residential</t>
  </si>
  <si>
    <t>Hotel/</t>
  </si>
  <si>
    <t>Mobile</t>
  </si>
  <si>
    <t>Total</t>
  </si>
  <si>
    <t>Housing</t>
  </si>
  <si>
    <t>Motel</t>
  </si>
  <si>
    <t>Earthquake- and tsunami-induced building damage and debris estimates by community zone. The Earthquake building loss is for all buildings in the XX-Large tsunami zone. Combined building loss quantifies the buildings in the particular tsunami zone.</t>
  </si>
  <si>
    <t>Entire Community</t>
  </si>
  <si>
    <t>Building Loss - CSZ Earthquake</t>
  </si>
  <si>
    <t>Number of Buildings</t>
  </si>
  <si>
    <t>Number of Buildings by Tsunami Zone</t>
  </si>
  <si>
    <t>Building Replacement Cost by Tsunami Zone ($ Million)</t>
  </si>
  <si>
    <t>Building Loss - CSZ Earthquake ($ Million)</t>
  </si>
  <si>
    <t>Building Loss Ratio - CSZ Earthquake</t>
  </si>
  <si>
    <t>Combined Building Loss: Earthquake and Tsunami Scenario ($ Million)</t>
  </si>
  <si>
    <t>Combined Building Loss Percent: Earthquake and Tsunami Scenario</t>
  </si>
  <si>
    <t>Combined Building Debris: Earthquake and Tsunami Scenario (Tons)</t>
  </si>
  <si>
    <t>Total Building Loss ($Million): Earthquake and Tsunami Scenario</t>
  </si>
  <si>
    <t>Medium</t>
  </si>
  <si>
    <t>Large</t>
  </si>
  <si>
    <t>XX-Large</t>
  </si>
  <si>
    <t xml:space="preserve">Table 3- 4 Alt. </t>
  </si>
  <si>
    <t>INSIDE of each tsunami zone              ($ Million)</t>
  </si>
  <si>
    <t>OUTSIDE of each tsunami zone            ($ Million)</t>
  </si>
  <si>
    <t>Building Loss - Tsunami ($ Million)</t>
  </si>
  <si>
    <t>Building Loss Percent:                Tsunami Scenario</t>
  </si>
  <si>
    <t>Building Loss Percent:          Earthquake Scenario</t>
  </si>
  <si>
    <t>Includes outsize tsunami zone.</t>
  </si>
  <si>
    <t xml:space="preserve">Table 3- 5. </t>
  </si>
  <si>
    <t>Earthquake-induced injuries by community zone. See Table 2-2 for more complete description of Hazus injury levels.</t>
  </si>
  <si>
    <t>Combined Totals</t>
  </si>
  <si>
    <t>Level 1:</t>
  </si>
  <si>
    <t>Level 2:</t>
  </si>
  <si>
    <t>Level 3:</t>
  </si>
  <si>
    <t>Level 4:</t>
  </si>
  <si>
    <t>Minor Injuries</t>
  </si>
  <si>
    <t>Injuries Requiring Hospitalization</t>
  </si>
  <si>
    <t>Life-Threatening Injuries</t>
  </si>
  <si>
    <t>Deaths</t>
  </si>
  <si>
    <t xml:space="preserve">Table 3- 6. </t>
  </si>
  <si>
    <t>Population and tsunami-caused injury and fatality estimates per community zone. Tsunami injury and fatality percentage is for residents within the XX-Large tsunami zone.</t>
  </si>
  <si>
    <t>Assumes depart time is "good" (i.e. 10 min)</t>
  </si>
  <si>
    <t>Number of Permanent Residents by Tsunami Zone</t>
  </si>
  <si>
    <t>Number of Temporary Residents by Tsunami Zone</t>
  </si>
  <si>
    <t>Injuries and Fatalities to permanent Residents by Tsunami Scenario</t>
  </si>
  <si>
    <t>Injuries and Fatalities to Temporary Residents by Tsunami Scenario</t>
  </si>
  <si>
    <t>Injuries and Fatalities to Permanent Residents by Tsunami Scenario, Percent</t>
  </si>
  <si>
    <t>Injuries and Fatalities to Temporary Residents by Tsunami Scenario, Percent</t>
  </si>
  <si>
    <t>Community Zone</t>
  </si>
  <si>
    <t xml:space="preserve">Table 3- 7. </t>
  </si>
  <si>
    <t>Injury and fatality estimate for XX-Large tsunami scenario, by community zone, for three median departure times. Number of residents combines permanent and temporary residents. Injury percentage is number of injuries divided by injuries and fatalities.</t>
  </si>
  <si>
    <t>Number of Permanent Residents</t>
  </si>
  <si>
    <t>Total Number of Residents</t>
  </si>
  <si>
    <t>10 minute departure</t>
  </si>
  <si>
    <t>15 minute departure</t>
  </si>
  <si>
    <t>Injuries</t>
  </si>
  <si>
    <t>Fatalities</t>
  </si>
  <si>
    <t>Injuries Percent of total Casualties</t>
  </si>
  <si>
    <t>These results are limited to the tsunami zone, except for the EQ stuff.</t>
  </si>
  <si>
    <t>Table 3- 6. Estimated injury and fatalities associated with a CSZ (Mw = 9.0) earthquake and XXL1 tsunami, based on a 2 AM summer weekend scenario.</t>
  </si>
  <si>
    <t>DISPLACED</t>
  </si>
  <si>
    <t>Permanent Residents Only</t>
  </si>
  <si>
    <t>Permanent + Temporary Residents</t>
  </si>
  <si>
    <t>Total Population in UGB Tsunami Zone</t>
  </si>
  <si>
    <t>Earthquake</t>
  </si>
  <si>
    <t>Injury Ratio</t>
  </si>
  <si>
    <t>Displaced</t>
  </si>
  <si>
    <t>Tsunami</t>
  </si>
  <si>
    <t>Number of single-family residential buildings and occupancy in the XXL1 tsunami zone by community</t>
  </si>
  <si>
    <t>Community </t>
  </si>
  <si>
    <t>Total Number of Single Family Residential Homes</t>
  </si>
  <si>
    <t>Number of Permanently Occupied Single Family Residential Homes</t>
  </si>
  <si>
    <t>Number of Temporary Resident</t>
  </si>
  <si>
    <t>Percent of Single Family Residential Homes that are Permanently Occupied</t>
  </si>
  <si>
    <t>Building damage estimates for a CSZ earthquake and XXL1 tsunami.</t>
  </si>
  <si>
    <t>Total Number of Buildings</t>
  </si>
  <si>
    <t>Total Building Square Footage (thousand)</t>
  </si>
  <si>
    <t>Total Building Replacement Cost</t>
  </si>
  <si>
    <t>Damaged</t>
  </si>
  <si>
    <t>Reidential homes building content at 5 tons/building (RES1 and RES2)</t>
  </si>
  <si>
    <t>Loss Ratio</t>
  </si>
  <si>
    <t>RES1 and RES2 in XXL count</t>
  </si>
  <si>
    <t>($ Million)</t>
  </si>
  <si>
    <t>Buildings</t>
  </si>
  <si>
    <t>(tons)</t>
  </si>
  <si>
    <t>Combined</t>
  </si>
  <si>
    <t>These results are NOT limited to the tsunami zone.</t>
  </si>
  <si>
    <t>PDsNone</t>
  </si>
  <si>
    <t>PDsSlight</t>
  </si>
  <si>
    <t>PDsModerate</t>
  </si>
  <si>
    <t>PDsExtensive</t>
  </si>
  <si>
    <t>PDsComplete</t>
  </si>
  <si>
    <t>Cty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</si>
</sst>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18" x14ac:knownFonts="1">
    <font>
      <sz val="11"/>
      <color theme="1"/>
      <name val="Calibri"/>
      <family val="2"/>
      <scheme val="minor"/>
    </font>
    <font>
      <b/>
      <sz val="9"/>
      <color rgb="FF000000"/>
      <name val="Calibri"/>
      <family val="2"/>
    </font>
    <font>
      <sz val="9"/>
      <color rgb="FF000000"/>
      <name val="Calibri"/>
      <family val="2"/>
    </font>
    <font>
      <sz val="9"/>
      <color theme="1"/>
      <name val="Calibri"/>
      <family val="2"/>
      <scheme val="minor"/>
    </font>
    <font>
      <sz val="11"/>
      <color rgb="FF000000"/>
      <name val="Calibri"/>
      <family val="2"/>
    </font>
    <font>
      <b/>
      <sz val="11"/>
      <color theme="1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b/>
      <sz val="22"/>
      <color rgb="FFFF0000"/>
      <name val="Calibri"/>
      <family val="2"/>
      <scheme val="minor"/>
    </font>
    <font>
      <b/>
      <sz val="20"/>
      <color rgb="FFFF0000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9"/>
      <name val="Calibri"/>
      <family val="2"/>
    </font>
    <font>
      <sz val="9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66FF"/>
        <bgColor indexed="64"/>
      </patternFill>
    </fill>
    <fill>
      <patternFill patternType="solid">
        <fgColor rgb="FF9966FF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theme="5" tint="0.39997558519241921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rgb="FF000000"/>
      </top>
      <bottom/>
      <diagonal/>
    </border>
    <border>
      <left/>
      <right/>
      <top/>
      <bottom style="medium">
        <color rgb="FF000000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9" fillId="0" borderId="0"/>
  </cellStyleXfs>
  <cellXfs count="151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3" fontId="2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3" fontId="2" fillId="0" borderId="0" xfId="0" applyNumberFormat="1" applyFont="1" applyAlignment="1">
      <alignment horizontal="right" vertical="center" wrapText="1"/>
    </xf>
    <xf numFmtId="3" fontId="2" fillId="0" borderId="0" xfId="0" applyNumberFormat="1" applyFont="1" applyAlignment="1">
      <alignment horizontal="center" vertical="center"/>
    </xf>
    <xf numFmtId="0" fontId="3" fillId="0" borderId="1" xfId="0" applyFont="1" applyBorder="1"/>
    <xf numFmtId="3" fontId="2" fillId="0" borderId="1" xfId="0" applyNumberFormat="1" applyFont="1" applyBorder="1" applyAlignment="1">
      <alignment horizontal="right" vertical="center" wrapText="1"/>
    </xf>
    <xf numFmtId="0" fontId="3" fillId="0" borderId="0" xfId="0" applyFont="1"/>
    <xf numFmtId="3" fontId="2" fillId="0" borderId="1" xfId="0" applyNumberFormat="1" applyFont="1" applyBorder="1" applyAlignment="1">
      <alignment horizontal="center" vertical="center" wrapText="1"/>
    </xf>
    <xf numFmtId="3" fontId="3" fillId="0" borderId="0" xfId="0" applyNumberFormat="1" applyFont="1" applyAlignment="1">
      <alignment vertical="center"/>
    </xf>
    <xf numFmtId="3" fontId="2" fillId="0" borderId="0" xfId="0" applyNumberFormat="1" applyFont="1" applyAlignment="1">
      <alignment horizontal="right" vertical="center"/>
    </xf>
    <xf numFmtId="3" fontId="2" fillId="0" borderId="0" xfId="0" applyNumberFormat="1" applyFont="1" applyAlignment="1">
      <alignment horizontal="left" vertical="center"/>
    </xf>
    <xf numFmtId="3" fontId="3" fillId="0" borderId="0" xfId="0" applyNumberFormat="1" applyFont="1"/>
    <xf numFmtId="3" fontId="3" fillId="0" borderId="1" xfId="0" applyNumberFormat="1" applyFont="1" applyBorder="1"/>
    <xf numFmtId="3" fontId="3" fillId="0" borderId="0" xfId="0" applyNumberFormat="1" applyFont="1" applyAlignment="1">
      <alignment horizontal="right"/>
    </xf>
    <xf numFmtId="3" fontId="3" fillId="0" borderId="1" xfId="0" applyNumberFormat="1" applyFont="1" applyBorder="1" applyAlignment="1">
      <alignment horizontal="right"/>
    </xf>
    <xf numFmtId="0" fontId="4" fillId="0" borderId="2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9" fontId="2" fillId="0" borderId="0" xfId="0" applyNumberFormat="1" applyFont="1" applyAlignment="1">
      <alignment horizontal="right" vertical="center"/>
    </xf>
    <xf numFmtId="0" fontId="0" fillId="0" borderId="0" xfId="0" applyAlignment="1">
      <alignment vertical="center"/>
    </xf>
    <xf numFmtId="3" fontId="2" fillId="0" borderId="3" xfId="0" applyNumberFormat="1" applyFont="1" applyBorder="1" applyAlignment="1">
      <alignment horizontal="right" vertical="center"/>
    </xf>
    <xf numFmtId="9" fontId="2" fillId="0" borderId="3" xfId="0" applyNumberFormat="1" applyFont="1" applyBorder="1" applyAlignment="1">
      <alignment horizontal="right" vertical="center"/>
    </xf>
    <xf numFmtId="3" fontId="3" fillId="0" borderId="3" xfId="0" applyNumberFormat="1" applyFont="1" applyBorder="1" applyAlignment="1">
      <alignment vertical="center"/>
    </xf>
    <xf numFmtId="0" fontId="6" fillId="0" borderId="2" xfId="0" applyFont="1" applyBorder="1" applyAlignment="1">
      <alignment vertical="center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0" fillId="0" borderId="5" xfId="0" applyBorder="1" applyAlignment="1">
      <alignment wrapText="1"/>
    </xf>
    <xf numFmtId="0" fontId="5" fillId="0" borderId="0" xfId="0" applyFont="1"/>
    <xf numFmtId="3" fontId="3" fillId="0" borderId="0" xfId="0" applyNumberFormat="1" applyFont="1" applyAlignment="1">
      <alignment horizontal="center"/>
    </xf>
    <xf numFmtId="9" fontId="3" fillId="0" borderId="0" xfId="0" applyNumberFormat="1" applyFont="1" applyAlignment="1">
      <alignment horizontal="center"/>
    </xf>
    <xf numFmtId="0" fontId="1" fillId="0" borderId="2" xfId="0" applyFont="1" applyBorder="1" applyAlignment="1">
      <alignment horizontal="left" vertical="center"/>
    </xf>
    <xf numFmtId="9" fontId="2" fillId="0" borderId="0" xfId="0" applyNumberFormat="1" applyFont="1" applyAlignment="1">
      <alignment horizontal="center" vertical="center"/>
    </xf>
    <xf numFmtId="3" fontId="3" fillId="0" borderId="0" xfId="0" applyNumberFormat="1" applyFont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/>
    </xf>
    <xf numFmtId="3" fontId="3" fillId="0" borderId="1" xfId="0" applyNumberFormat="1" applyFont="1" applyBorder="1" applyAlignment="1">
      <alignment horizontal="center" vertical="center"/>
    </xf>
    <xf numFmtId="9" fontId="2" fillId="0" borderId="1" xfId="0" applyNumberFormat="1" applyFont="1" applyBorder="1" applyAlignment="1">
      <alignment horizontal="left" vertical="center"/>
    </xf>
    <xf numFmtId="3" fontId="2" fillId="0" borderId="1" xfId="0" applyNumberFormat="1" applyFont="1" applyBorder="1" applyAlignment="1">
      <alignment horizontal="left" vertical="center"/>
    </xf>
    <xf numFmtId="3" fontId="0" fillId="0" borderId="1" xfId="0" applyNumberFormat="1" applyBorder="1"/>
    <xf numFmtId="0" fontId="2" fillId="0" borderId="6" xfId="0" applyFont="1" applyBorder="1" applyAlignment="1">
      <alignment horizontal="left" vertical="center"/>
    </xf>
    <xf numFmtId="0" fontId="0" fillId="0" borderId="6" xfId="0" applyBorder="1"/>
    <xf numFmtId="3" fontId="0" fillId="0" borderId="6" xfId="0" applyNumberFormat="1" applyBorder="1"/>
    <xf numFmtId="9" fontId="0" fillId="0" borderId="6" xfId="0" applyNumberFormat="1" applyBorder="1"/>
    <xf numFmtId="0" fontId="2" fillId="0" borderId="3" xfId="0" applyFont="1" applyBorder="1" applyAlignment="1">
      <alignment horizontal="left" vertical="center"/>
    </xf>
    <xf numFmtId="3" fontId="0" fillId="0" borderId="3" xfId="0" applyNumberFormat="1" applyBorder="1"/>
    <xf numFmtId="9" fontId="0" fillId="0" borderId="3" xfId="0" applyNumberFormat="1" applyBorder="1"/>
    <xf numFmtId="0" fontId="1" fillId="0" borderId="2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3" fontId="4" fillId="0" borderId="0" xfId="0" applyNumberFormat="1" applyFont="1" applyAlignment="1">
      <alignment horizontal="left" vertical="center"/>
    </xf>
    <xf numFmtId="3" fontId="0" fillId="0" borderId="0" xfId="0" applyNumberFormat="1"/>
    <xf numFmtId="0" fontId="4" fillId="0" borderId="1" xfId="0" applyFont="1" applyBorder="1" applyAlignment="1">
      <alignment horizontal="left" vertical="center"/>
    </xf>
    <xf numFmtId="3" fontId="4" fillId="0" borderId="1" xfId="0" applyNumberFormat="1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/>
    </xf>
    <xf numFmtId="0" fontId="7" fillId="0" borderId="3" xfId="0" applyFont="1" applyBorder="1" applyAlignment="1">
      <alignment vertical="center"/>
    </xf>
    <xf numFmtId="9" fontId="0" fillId="0" borderId="0" xfId="1" applyFont="1"/>
    <xf numFmtId="0" fontId="8" fillId="0" borderId="0" xfId="0" applyFont="1"/>
    <xf numFmtId="0" fontId="0" fillId="3" borderId="0" xfId="0" applyFill="1"/>
    <xf numFmtId="0" fontId="11" fillId="0" borderId="0" xfId="0" applyFont="1" applyAlignment="1">
      <alignment vertical="center"/>
    </xf>
    <xf numFmtId="0" fontId="12" fillId="3" borderId="0" xfId="0" applyFont="1" applyFill="1" applyAlignment="1">
      <alignment vertical="center"/>
    </xf>
    <xf numFmtId="0" fontId="10" fillId="0" borderId="0" xfId="0" applyFont="1"/>
    <xf numFmtId="9" fontId="2" fillId="0" borderId="1" xfId="0" applyNumberFormat="1" applyFont="1" applyBorder="1" applyAlignment="1">
      <alignment horizontal="right" vertical="center"/>
    </xf>
    <xf numFmtId="0" fontId="3" fillId="0" borderId="3" xfId="0" applyFont="1" applyBorder="1"/>
    <xf numFmtId="3" fontId="3" fillId="0" borderId="3" xfId="0" applyNumberFormat="1" applyFont="1" applyBorder="1"/>
    <xf numFmtId="0" fontId="13" fillId="0" borderId="0" xfId="0" applyFont="1"/>
    <xf numFmtId="0" fontId="14" fillId="0" borderId="0" xfId="0" applyFont="1" applyAlignment="1">
      <alignment wrapText="1"/>
    </xf>
    <xf numFmtId="0" fontId="15" fillId="0" borderId="0" xfId="0" applyFont="1"/>
    <xf numFmtId="0" fontId="17" fillId="0" borderId="0" xfId="0" applyFont="1" applyAlignment="1">
      <alignment horizontal="left" vertical="center"/>
    </xf>
    <xf numFmtId="0" fontId="17" fillId="0" borderId="0" xfId="0" applyFont="1" applyAlignment="1">
      <alignment horizontal="center" vertical="center"/>
    </xf>
    <xf numFmtId="0" fontId="17" fillId="0" borderId="1" xfId="0" applyFont="1" applyBorder="1" applyAlignment="1">
      <alignment horizontal="left" vertical="center" wrapText="1"/>
    </xf>
    <xf numFmtId="0" fontId="16" fillId="0" borderId="0" xfId="0" applyFont="1" applyAlignment="1">
      <alignment horizontal="center" vertical="center" wrapText="1"/>
    </xf>
    <xf numFmtId="9" fontId="0" fillId="0" borderId="1" xfId="0" applyNumberFormat="1" applyBorder="1"/>
    <xf numFmtId="9" fontId="3" fillId="0" borderId="0" xfId="0" applyNumberFormat="1" applyFont="1" applyAlignment="1">
      <alignment vertical="center"/>
    </xf>
    <xf numFmtId="9" fontId="2" fillId="0" borderId="0" xfId="0" applyNumberFormat="1" applyFont="1" applyAlignment="1">
      <alignment horizontal="center" vertical="center" wrapText="1"/>
    </xf>
    <xf numFmtId="9" fontId="2" fillId="0" borderId="0" xfId="0" applyNumberFormat="1" applyFont="1" applyAlignment="1">
      <alignment horizontal="left" vertical="center"/>
    </xf>
    <xf numFmtId="9" fontId="3" fillId="0" borderId="0" xfId="0" applyNumberFormat="1" applyFont="1"/>
    <xf numFmtId="9" fontId="2" fillId="0" borderId="0" xfId="0" applyNumberFormat="1" applyFont="1" applyAlignment="1">
      <alignment horizontal="right" vertical="center" wrapText="1"/>
    </xf>
    <xf numFmtId="9" fontId="2" fillId="0" borderId="1" xfId="0" applyNumberFormat="1" applyFont="1" applyBorder="1" applyAlignment="1">
      <alignment horizontal="right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9" fontId="3" fillId="0" borderId="3" xfId="0" applyNumberFormat="1" applyFont="1" applyBorder="1"/>
    <xf numFmtId="3" fontId="3" fillId="0" borderId="1" xfId="0" applyNumberFormat="1" applyFont="1" applyBorder="1" applyAlignment="1">
      <alignment horizontal="center"/>
    </xf>
    <xf numFmtId="9" fontId="3" fillId="0" borderId="1" xfId="0" applyNumberFormat="1" applyFont="1" applyBorder="1" applyAlignment="1">
      <alignment horizontal="center"/>
    </xf>
    <xf numFmtId="0" fontId="1" fillId="0" borderId="0" xfId="0" applyFont="1" applyAlignment="1">
      <alignment horizontal="center" vertical="center"/>
    </xf>
    <xf numFmtId="9" fontId="0" fillId="0" borderId="0" xfId="0" applyNumberFormat="1"/>
    <xf numFmtId="0" fontId="1" fillId="0" borderId="0" xfId="0" applyFont="1" applyAlignment="1">
      <alignment vertical="center" wrapText="1"/>
    </xf>
    <xf numFmtId="0" fontId="1" fillId="0" borderId="1" xfId="0" applyFont="1" applyBorder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7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0" fillId="0" borderId="0" xfId="0" applyAlignment="1">
      <alignment wrapText="1"/>
    </xf>
    <xf numFmtId="0" fontId="0" fillId="0" borderId="0" xfId="0"/>
    <xf numFmtId="0" fontId="5" fillId="0" borderId="1" xfId="0" applyFont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0" fillId="0" borderId="3" xfId="0" applyBorder="1"/>
    <xf numFmtId="0" fontId="1" fillId="0" borderId="0" xfId="0" applyFont="1" applyAlignment="1">
      <alignment horizontal="left" vertical="center" wrapText="1"/>
    </xf>
    <xf numFmtId="0" fontId="1" fillId="0" borderId="4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164" fontId="0" fillId="0" borderId="0" xfId="0" applyNumberFormat="1"/>
    <xf numFmtId="165" fontId="0" fillId="0" borderId="0" xfId="0" applyNumberFormat="1"/>
    <xf numFmtId="164" fontId="2" fillId="0" borderId="1" xfId="0" applyNumberFormat="1" applyFont="1" applyBorder="1" applyAlignment="1">
      <alignment horizontal="left" vertical="center"/>
    </xf>
    <xf numFmtId="164" fontId="2" fillId="0" borderId="0" xfId="0" applyNumberFormat="1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9" fontId="9" fillId="0" borderId="0" xfId="1"/>
    <xf numFmtId="0" fontId="0" fillId="0" borderId="9" xfId="0" applyBorder="1"/>
    <xf numFmtId="3" fontId="0" fillId="0" borderId="9" xfId="0" applyNumberFormat="1" applyBorder="1"/>
    <xf numFmtId="0" fontId="7" fillId="0" borderId="3" xfId="0" applyFont="1" applyBorder="1" applyAlignment="1">
      <alignment horizontal="center" vertical="center"/>
    </xf>
    <xf numFmtId="0" fontId="0" fillId="0" borderId="3" xfId="0" applyBorder="1"/>
    <xf numFmtId="0" fontId="7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0" fillId="0" borderId="2" xfId="0" applyBorder="1"/>
    <xf numFmtId="0" fontId="7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1" xfId="0" applyBorder="1"/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 wrapText="1"/>
    </xf>
    <xf numFmtId="0" fontId="0" fillId="0" borderId="0" xfId="0" applyAlignment="1">
      <alignment wrapText="1"/>
    </xf>
    <xf numFmtId="0" fontId="0" fillId="0" borderId="0" xfId="0"/>
    <xf numFmtId="0" fontId="1" fillId="0" borderId="1" xfId="0" applyFont="1" applyBorder="1" applyAlignment="1">
      <alignment horizontal="left" vertical="center" wrapText="1"/>
    </xf>
    <xf numFmtId="0" fontId="1" fillId="8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1" fillId="0" borderId="5" xfId="0" applyFont="1" applyBorder="1" applyAlignment="1">
      <alignment horizontal="center" vertical="center" wrapText="1"/>
    </xf>
    <xf numFmtId="0" fontId="0" fillId="0" borderId="5" xfId="0" applyBorder="1"/>
    <xf numFmtId="0" fontId="1" fillId="6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/>
    </xf>
    <xf numFmtId="0" fontId="1" fillId="0" borderId="7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/>
    </xf>
    <xf numFmtId="0" fontId="0" fillId="0" borderId="4" xfId="0" applyBorder="1"/>
    <xf numFmtId="0" fontId="16" fillId="0" borderId="1" xfId="0" applyFont="1" applyBorder="1" applyAlignment="1">
      <alignment horizontal="left" vertical="center" wrapText="1"/>
    </xf>
    <xf numFmtId="0" fontId="16" fillId="0" borderId="3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/>
    </xf>
    <xf numFmtId="0" fontId="16" fillId="0" borderId="3" xfId="0" applyFont="1" applyBorder="1" applyAlignment="1">
      <alignment horizontal="center" vertical="center"/>
    </xf>
    <xf numFmtId="0" fontId="16" fillId="0" borderId="3" xfId="0" applyFont="1" applyBorder="1" applyAlignment="1">
      <alignment horizontal="left" vertical="center" wrapText="1"/>
    </xf>
    <xf numFmtId="0" fontId="15" fillId="0" borderId="0" xfId="0" applyFont="1" applyAlignment="1">
      <alignment wrapText="1"/>
    </xf>
    <xf numFmtId="0" fontId="10" fillId="0" borderId="0" xfId="0" applyFon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/>
  </sheetPr>
  <dimension ref="A1:W27"/>
  <sheetViews>
    <sheetView tabSelected="1" workbookViewId="0"/>
  </sheetViews>
  <sheetFormatPr defaultRowHeight="15" x14ac:dyDescent="0.25"/>
  <cols>
    <col min="1" max="1" width="4.7109375" style="95" customWidth="1"/>
    <col min="2" max="2" width="11.140625" style="95" customWidth="1"/>
  </cols>
  <sheetData>
    <row r="1" spans="2:23" x14ac:dyDescent="0.25">
      <c r="B1" s="59" t="s">
        <v>0</v>
      </c>
    </row>
    <row r="2" spans="2:23" x14ac:dyDescent="0.25">
      <c r="B2" t="s">
        <v>1</v>
      </c>
      <c r="C2" t="s">
        <v>2</v>
      </c>
    </row>
    <row r="3" spans="2:23" ht="15.75" customHeight="1" thickBot="1" x14ac:dyDescent="0.3"/>
    <row r="4" spans="2:23" ht="22.5" customHeight="1" thickBot="1" x14ac:dyDescent="0.3">
      <c r="B4" s="25"/>
      <c r="C4" s="113" t="s">
        <v>3</v>
      </c>
      <c r="D4" s="114"/>
      <c r="E4" s="114"/>
      <c r="F4" s="88"/>
      <c r="G4" s="113" t="s">
        <v>4</v>
      </c>
      <c r="H4" s="114"/>
      <c r="I4" s="114"/>
      <c r="J4" s="89"/>
      <c r="K4" s="115" t="s">
        <v>5</v>
      </c>
      <c r="L4" s="114"/>
      <c r="M4" s="114"/>
      <c r="O4" s="115" t="s">
        <v>6</v>
      </c>
      <c r="P4" s="114"/>
      <c r="Q4" s="115" t="s">
        <v>7</v>
      </c>
      <c r="R4" s="114"/>
      <c r="S4" s="114"/>
      <c r="T4" s="101"/>
      <c r="U4" s="55" t="s">
        <v>8</v>
      </c>
      <c r="V4" s="101"/>
      <c r="W4" s="101"/>
    </row>
    <row r="5" spans="2:23" ht="15.75" customHeight="1" thickBot="1" x14ac:dyDescent="0.3">
      <c r="C5" s="116" t="s">
        <v>9</v>
      </c>
      <c r="D5" s="117"/>
      <c r="E5" s="117"/>
      <c r="G5" s="116" t="s">
        <v>9</v>
      </c>
      <c r="H5" s="117"/>
      <c r="I5" s="117"/>
      <c r="J5" s="26"/>
      <c r="K5" s="118" t="s">
        <v>9</v>
      </c>
      <c r="L5" s="117"/>
      <c r="M5" s="117"/>
      <c r="O5" s="119" t="s">
        <v>10</v>
      </c>
      <c r="P5" s="119" t="s">
        <v>11</v>
      </c>
      <c r="Q5" s="116" t="s">
        <v>9</v>
      </c>
      <c r="R5" s="117"/>
      <c r="S5" s="117"/>
      <c r="T5" s="88"/>
      <c r="U5" s="116" t="s">
        <v>9</v>
      </c>
      <c r="V5" s="117"/>
      <c r="W5" s="117"/>
    </row>
    <row r="6" spans="2:23" ht="21" customHeight="1" thickBot="1" x14ac:dyDescent="0.3">
      <c r="B6" s="27" t="s">
        <v>12</v>
      </c>
      <c r="C6" s="54" t="s">
        <v>13</v>
      </c>
      <c r="D6" s="54" t="s">
        <v>14</v>
      </c>
      <c r="E6" s="54" t="s">
        <v>15</v>
      </c>
      <c r="F6" s="87"/>
      <c r="G6" s="54" t="s">
        <v>13</v>
      </c>
      <c r="H6" s="54" t="s">
        <v>14</v>
      </c>
      <c r="I6" s="54" t="s">
        <v>15</v>
      </c>
      <c r="J6" s="28"/>
      <c r="K6" s="28" t="s">
        <v>13</v>
      </c>
      <c r="L6" s="28" t="s">
        <v>14</v>
      </c>
      <c r="M6" s="28" t="s">
        <v>15</v>
      </c>
      <c r="O6" s="120"/>
      <c r="P6" s="120"/>
      <c r="Q6" s="54" t="s">
        <v>13</v>
      </c>
      <c r="R6" s="54" t="s">
        <v>14</v>
      </c>
      <c r="S6" s="54" t="s">
        <v>15</v>
      </c>
      <c r="T6" s="54"/>
      <c r="U6" s="54" t="s">
        <v>13</v>
      </c>
      <c r="V6" s="54" t="s">
        <v>14</v>
      </c>
      <c r="W6" s="54" t="s">
        <v>15</v>
      </c>
    </row>
    <row r="7" spans="2:23" x14ac:dyDescent="0.25">
      <c r="B7" s="9" t="s">
        <v>16</v>
      </c>
      <c r="C7" s="14">
        <v>552.96876895427704</v>
      </c>
      <c r="D7" s="14">
        <v>954.2438348531723</v>
      </c>
      <c r="E7" s="14">
        <v>1114.5389691591261</v>
      </c>
      <c r="F7" s="14"/>
      <c r="G7" s="14">
        <v>384.25476983189583</v>
      </c>
      <c r="H7" s="14">
        <v>496.95610167086119</v>
      </c>
      <c r="I7" s="14">
        <v>635.49571163952351</v>
      </c>
      <c r="J7" s="14"/>
      <c r="K7" s="14">
        <v>169.48941629353905</v>
      </c>
      <c r="L7" s="14">
        <v>152.07852369801552</v>
      </c>
      <c r="M7" s="14">
        <v>157.01870721657934</v>
      </c>
      <c r="O7" s="51">
        <v>3932.1939891576772</v>
      </c>
      <c r="P7" s="51">
        <v>5241.3103232383728</v>
      </c>
      <c r="Q7" s="56">
        <v>0.14062601450462253</v>
      </c>
      <c r="R7" s="56">
        <v>0.24267465885058806</v>
      </c>
      <c r="S7" s="56">
        <v>0.28343946718607177</v>
      </c>
      <c r="T7" s="56"/>
      <c r="U7" s="56">
        <v>0.17881473925152061</v>
      </c>
      <c r="V7" s="56">
        <v>0.27687731636301999</v>
      </c>
      <c r="W7" s="56">
        <v>0.33389259037754909</v>
      </c>
    </row>
    <row r="8" spans="2:23" x14ac:dyDescent="0.25">
      <c r="B8" s="9" t="s">
        <v>17</v>
      </c>
      <c r="C8" s="14">
        <v>121.3094596862793</v>
      </c>
      <c r="D8" s="14">
        <v>221.56521153450009</v>
      </c>
      <c r="E8" s="14">
        <v>221.56521153450009</v>
      </c>
      <c r="F8" s="14"/>
      <c r="G8" s="14">
        <v>1527.259814202785</v>
      </c>
      <c r="H8" s="14">
        <v>1873.181061953306</v>
      </c>
      <c r="I8" s="14">
        <v>1873.181061953306</v>
      </c>
      <c r="J8" s="14"/>
      <c r="K8" s="14">
        <v>1358.9783337197782</v>
      </c>
      <c r="L8" s="14">
        <v>945.43103539592948</v>
      </c>
      <c r="M8" s="14">
        <v>945.43103539592948</v>
      </c>
      <c r="O8" s="51">
        <v>226.57799911499021</v>
      </c>
      <c r="P8" s="51">
        <v>2107.0924882888789</v>
      </c>
      <c r="Q8" s="56">
        <v>0.53539823001399944</v>
      </c>
      <c r="R8" s="56">
        <v>0.97787610624125032</v>
      </c>
      <c r="S8" s="56">
        <v>0.97787610624125032</v>
      </c>
      <c r="T8" s="56"/>
      <c r="U8" s="56">
        <v>0.78239056095151727</v>
      </c>
      <c r="V8" s="56">
        <v>0.99414063935508634</v>
      </c>
      <c r="W8" s="56">
        <v>0.99414063935508634</v>
      </c>
    </row>
    <row r="9" spans="2:23" x14ac:dyDescent="0.25">
      <c r="B9" s="9" t="s">
        <v>18</v>
      </c>
      <c r="C9" s="14">
        <v>41.104859113693237</v>
      </c>
      <c r="D9" s="14">
        <v>41.104859113693237</v>
      </c>
      <c r="E9" s="14">
        <v>43.109974145889282</v>
      </c>
      <c r="F9" s="14"/>
      <c r="G9" s="14">
        <v>301.18000289797777</v>
      </c>
      <c r="H9" s="14">
        <v>301.18000289797777</v>
      </c>
      <c r="I9" s="14">
        <v>301.34666956961149</v>
      </c>
      <c r="J9" s="14"/>
      <c r="K9" s="14">
        <v>832.71143458960512</v>
      </c>
      <c r="L9" s="14">
        <v>832.71143458960512</v>
      </c>
      <c r="M9" s="14">
        <v>799.01844188033726</v>
      </c>
      <c r="O9" s="51">
        <v>83.212275266647339</v>
      </c>
      <c r="P9" s="51">
        <v>389.25897300243378</v>
      </c>
      <c r="Q9" s="56">
        <v>0.49397590658320395</v>
      </c>
      <c r="R9" s="56">
        <v>0.49397590658320395</v>
      </c>
      <c r="S9" s="56">
        <v>0.51807229171112901</v>
      </c>
      <c r="T9" s="56"/>
      <c r="U9" s="56">
        <v>0.87932426932013441</v>
      </c>
      <c r="V9" s="56">
        <v>0.87932426932013441</v>
      </c>
      <c r="W9" s="56">
        <v>0.88490354135869109</v>
      </c>
    </row>
    <row r="10" spans="2:23" x14ac:dyDescent="0.25">
      <c r="B10" s="9" t="s">
        <v>19</v>
      </c>
      <c r="C10" s="14">
        <v>338.77718949317932</v>
      </c>
      <c r="D10" s="14">
        <v>408.77147924900049</v>
      </c>
      <c r="E10" s="14">
        <v>594.48563706874847</v>
      </c>
      <c r="F10" s="14"/>
      <c r="G10" s="14">
        <v>90.063447892665863</v>
      </c>
      <c r="H10" s="14">
        <v>559.91281522810459</v>
      </c>
      <c r="I10" s="14">
        <v>643.59721261262894</v>
      </c>
      <c r="J10" s="14"/>
      <c r="K10" s="14">
        <v>126.58486187555999</v>
      </c>
      <c r="L10" s="14">
        <v>236.97453067341749</v>
      </c>
      <c r="M10" s="14">
        <v>208.26118790456175</v>
      </c>
      <c r="O10" s="51">
        <v>1654.199782967567</v>
      </c>
      <c r="P10" s="51">
        <v>2612.1009026765819</v>
      </c>
      <c r="Q10" s="56">
        <v>0.20479823113350121</v>
      </c>
      <c r="R10" s="56">
        <v>0.24711131234443831</v>
      </c>
      <c r="S10" s="56">
        <v>0.35937958836040074</v>
      </c>
      <c r="T10" s="56"/>
      <c r="U10" s="56">
        <v>0.16417460632796321</v>
      </c>
      <c r="V10" s="56">
        <v>0.37084489863485304</v>
      </c>
      <c r="W10" s="56">
        <v>0.47397971816966639</v>
      </c>
    </row>
    <row r="11" spans="2:23" x14ac:dyDescent="0.25">
      <c r="B11" s="9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O11" s="51"/>
      <c r="P11" s="51"/>
      <c r="Q11" s="56"/>
      <c r="R11" s="56"/>
      <c r="S11" s="56"/>
      <c r="T11" s="56"/>
      <c r="U11" s="56"/>
      <c r="V11" s="56"/>
      <c r="W11" s="56"/>
    </row>
    <row r="12" spans="2:23" x14ac:dyDescent="0.25">
      <c r="B12" s="9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O12" s="51"/>
      <c r="P12" s="51"/>
      <c r="Q12" s="56"/>
      <c r="R12" s="56"/>
      <c r="S12" s="56"/>
      <c r="T12" s="56"/>
      <c r="U12" s="56"/>
      <c r="V12" s="56"/>
      <c r="W12" s="56"/>
    </row>
    <row r="13" spans="2:23" x14ac:dyDescent="0.25">
      <c r="B13" s="9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O13" s="51"/>
      <c r="P13" s="51"/>
      <c r="Q13" s="56"/>
      <c r="R13" s="56"/>
      <c r="S13" s="56"/>
      <c r="T13" s="56"/>
      <c r="U13" s="56"/>
      <c r="V13" s="56"/>
      <c r="W13" s="56"/>
    </row>
    <row r="14" spans="2:23" x14ac:dyDescent="0.25">
      <c r="B14" s="9"/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O14" s="51"/>
      <c r="P14" s="51"/>
      <c r="Q14" s="56"/>
      <c r="R14" s="56"/>
      <c r="S14" s="56"/>
      <c r="T14" s="56"/>
      <c r="U14" s="56"/>
      <c r="V14" s="56"/>
      <c r="W14" s="56"/>
    </row>
    <row r="15" spans="2:23" x14ac:dyDescent="0.25">
      <c r="B15" s="9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O15" s="51"/>
      <c r="P15" s="51"/>
      <c r="Q15" s="56"/>
      <c r="R15" s="56"/>
      <c r="S15" s="56"/>
      <c r="T15" s="56"/>
      <c r="U15" s="56"/>
      <c r="V15" s="56"/>
      <c r="W15" s="56"/>
    </row>
    <row r="16" spans="2:23" x14ac:dyDescent="0.25">
      <c r="B16" s="9"/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O16" s="51"/>
      <c r="P16" s="51"/>
      <c r="Q16" s="56"/>
      <c r="R16" s="56"/>
      <c r="S16" s="56"/>
      <c r="T16" s="56"/>
      <c r="U16" s="56"/>
      <c r="V16" s="56"/>
      <c r="W16" s="56"/>
    </row>
    <row r="17" spans="2:23" x14ac:dyDescent="0.25">
      <c r="B17" s="9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O17" s="51"/>
      <c r="P17" s="51"/>
      <c r="Q17" s="56"/>
      <c r="R17" s="56"/>
      <c r="S17" s="56"/>
      <c r="T17" s="56"/>
      <c r="U17" s="56"/>
      <c r="V17" s="56"/>
      <c r="W17" s="56"/>
    </row>
    <row r="18" spans="2:23" x14ac:dyDescent="0.25">
      <c r="B18" s="9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O18" s="51"/>
      <c r="P18" s="51"/>
      <c r="Q18" s="56"/>
      <c r="R18" s="56"/>
      <c r="S18" s="56"/>
      <c r="T18" s="56"/>
      <c r="U18" s="56"/>
      <c r="V18" s="56"/>
      <c r="W18" s="56"/>
    </row>
    <row r="19" spans="2:23" x14ac:dyDescent="0.25">
      <c r="B19" s="9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O19" s="51"/>
      <c r="P19" s="51"/>
      <c r="Q19" s="56"/>
      <c r="R19" s="56"/>
      <c r="S19" s="56"/>
      <c r="T19" s="56"/>
      <c r="U19" s="56"/>
      <c r="V19" s="56"/>
      <c r="W19" s="56"/>
    </row>
    <row r="20" spans="2:23" x14ac:dyDescent="0.25">
      <c r="B20" s="9"/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14"/>
      <c r="O20" s="51"/>
      <c r="P20" s="51"/>
      <c r="Q20" s="56"/>
      <c r="R20" s="56"/>
      <c r="S20" s="56"/>
      <c r="T20" s="56"/>
      <c r="U20" s="56"/>
      <c r="V20" s="56"/>
      <c r="W20" s="56"/>
    </row>
    <row r="21" spans="2:23" x14ac:dyDescent="0.25">
      <c r="B21" s="9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O21" s="51"/>
      <c r="P21" s="51"/>
      <c r="Q21" s="56"/>
      <c r="R21" s="56"/>
      <c r="S21" s="56"/>
      <c r="T21" s="56"/>
      <c r="U21" s="56"/>
      <c r="V21" s="56"/>
      <c r="W21" s="56"/>
    </row>
    <row r="22" spans="2:23" x14ac:dyDescent="0.25">
      <c r="B22" s="9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O22" s="51"/>
      <c r="P22" s="51"/>
      <c r="Q22" s="56"/>
      <c r="R22" s="56"/>
      <c r="S22" s="56"/>
      <c r="T22" s="56"/>
      <c r="U22" s="56"/>
      <c r="V22" s="56"/>
      <c r="W22" s="56"/>
    </row>
    <row r="23" spans="2:23" x14ac:dyDescent="0.25">
      <c r="B23" s="9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O23" s="51"/>
      <c r="P23" s="51"/>
      <c r="Q23" s="56"/>
      <c r="R23" s="56"/>
      <c r="S23" s="56"/>
      <c r="T23" s="56"/>
      <c r="U23" s="56"/>
      <c r="V23" s="56"/>
      <c r="W23" s="56"/>
    </row>
    <row r="24" spans="2:23" x14ac:dyDescent="0.25">
      <c r="B24" s="9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O24" s="51"/>
      <c r="P24" s="51"/>
      <c r="Q24" s="56"/>
      <c r="R24" s="56"/>
      <c r="S24" s="56"/>
      <c r="T24" s="56"/>
      <c r="U24" s="56"/>
      <c r="V24" s="56"/>
      <c r="W24" s="56"/>
    </row>
    <row r="25" spans="2:23" x14ac:dyDescent="0.25">
      <c r="B25" s="9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  <c r="O25" s="51"/>
      <c r="P25" s="51"/>
      <c r="Q25" s="56"/>
      <c r="R25" s="56"/>
      <c r="S25" s="56"/>
      <c r="T25" s="56"/>
      <c r="U25" s="56"/>
      <c r="V25" s="56"/>
      <c r="W25" s="56"/>
    </row>
    <row r="26" spans="2:23" ht="15.75" customHeight="1" thickBot="1" x14ac:dyDescent="0.3">
      <c r="B26" s="7"/>
      <c r="C26" s="15"/>
      <c r="D26" s="15"/>
      <c r="E26" s="15"/>
      <c r="F26" s="14"/>
      <c r="G26" s="15"/>
      <c r="H26" s="15"/>
      <c r="I26" s="15"/>
      <c r="J26" s="14"/>
      <c r="K26" s="15"/>
      <c r="L26" s="15"/>
      <c r="M26" s="15"/>
      <c r="N26" s="14"/>
      <c r="O26" s="15"/>
      <c r="P26" s="15"/>
      <c r="Q26" s="56"/>
      <c r="R26" s="56"/>
      <c r="S26" s="56"/>
      <c r="T26" s="14"/>
      <c r="U26" s="56"/>
      <c r="V26" s="56"/>
      <c r="W26" s="56"/>
    </row>
    <row r="27" spans="2:23" ht="15.75" customHeight="1" thickBot="1" x14ac:dyDescent="0.3">
      <c r="B27" s="101" t="s">
        <v>20</v>
      </c>
      <c r="C27" s="46">
        <v>1054.1602772474289</v>
      </c>
      <c r="D27" s="46">
        <v>1625.6853847503662</v>
      </c>
      <c r="E27" s="46">
        <v>1973.6997919082639</v>
      </c>
      <c r="F27" s="14"/>
      <c r="G27" s="46">
        <v>2302.7580348253246</v>
      </c>
      <c r="H27" s="46">
        <v>3231.2299817502494</v>
      </c>
      <c r="I27" s="46">
        <v>3453.6206557750702</v>
      </c>
      <c r="J27" s="14"/>
      <c r="K27" s="46">
        <v>621.94101161962055</v>
      </c>
      <c r="L27" s="46">
        <v>541.79888108924195</v>
      </c>
      <c r="M27" s="46">
        <v>527.4323430993519</v>
      </c>
      <c r="N27" s="14"/>
      <c r="O27" s="46">
        <v>5896.1840465068817</v>
      </c>
      <c r="P27" s="46">
        <v>10349.762687206268</v>
      </c>
      <c r="Q27" s="47">
        <v>0.34369959555883178</v>
      </c>
      <c r="R27" s="47">
        <v>0.49040949600487016</v>
      </c>
      <c r="S27" s="47">
        <v>0.53469186337471286</v>
      </c>
      <c r="T27" s="14"/>
      <c r="U27" s="47">
        <v>0.50117604396278392</v>
      </c>
      <c r="V27" s="47">
        <v>0.63029678091827346</v>
      </c>
      <c r="W27" s="47">
        <v>0.67172912231524817</v>
      </c>
    </row>
  </sheetData>
  <mergeCells count="12">
    <mergeCell ref="Q4:S4"/>
    <mergeCell ref="P5:P6"/>
    <mergeCell ref="Q5:S5"/>
    <mergeCell ref="U5:W5"/>
    <mergeCell ref="O4:P4"/>
    <mergeCell ref="O5:O6"/>
    <mergeCell ref="C4:E4"/>
    <mergeCell ref="G4:I4"/>
    <mergeCell ref="K4:M4"/>
    <mergeCell ref="C5:E5"/>
    <mergeCell ref="G5:I5"/>
    <mergeCell ref="K5:M5"/>
  </mergeCells>
  <pageMargins left="0.7" right="0.7" top="0.75" bottom="0.75" header="0.3" footer="0.3"/>
  <pageSetup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theme="9"/>
  </sheetPr>
  <dimension ref="A1:L27"/>
  <sheetViews>
    <sheetView workbookViewId="0"/>
  </sheetViews>
  <sheetFormatPr defaultRowHeight="15" x14ac:dyDescent="0.25"/>
  <cols>
    <col min="1" max="1" width="4.42578125" style="95" customWidth="1"/>
    <col min="5" max="5" width="10.140625" style="95" customWidth="1"/>
    <col min="7" max="7" width="12.85546875" style="95" customWidth="1"/>
  </cols>
  <sheetData>
    <row r="1" spans="1:12" x14ac:dyDescent="0.25">
      <c r="B1" s="59" t="s">
        <v>0</v>
      </c>
    </row>
    <row r="2" spans="1:12" x14ac:dyDescent="0.25">
      <c r="B2" t="s">
        <v>106</v>
      </c>
    </row>
    <row r="3" spans="1:12" ht="15.75" customHeight="1" thickBot="1" x14ac:dyDescent="0.3">
      <c r="K3" s="87"/>
      <c r="L3" s="87"/>
    </row>
    <row r="4" spans="1:12" ht="48" customHeight="1" thickBot="1" x14ac:dyDescent="0.3">
      <c r="B4" s="140" t="s">
        <v>12</v>
      </c>
      <c r="C4" s="141" t="s">
        <v>107</v>
      </c>
      <c r="D4" s="141" t="s">
        <v>108</v>
      </c>
      <c r="E4" s="103" t="s">
        <v>109</v>
      </c>
      <c r="F4" s="103" t="s">
        <v>110</v>
      </c>
      <c r="G4" s="141" t="s">
        <v>111</v>
      </c>
      <c r="H4" s="142" t="s">
        <v>112</v>
      </c>
      <c r="I4" s="143"/>
      <c r="J4" s="143"/>
      <c r="L4" s="66" t="s">
        <v>113</v>
      </c>
    </row>
    <row r="5" spans="1:12" ht="15.75" customHeight="1" thickBot="1" x14ac:dyDescent="0.3">
      <c r="B5" s="125"/>
      <c r="C5" s="125"/>
      <c r="D5" s="125"/>
      <c r="E5" s="97" t="s">
        <v>114</v>
      </c>
      <c r="F5" s="97" t="s">
        <v>115</v>
      </c>
      <c r="G5" s="125"/>
      <c r="H5" s="133"/>
      <c r="I5" s="133"/>
      <c r="J5" s="133"/>
    </row>
    <row r="6" spans="1:12" ht="15.75" customHeight="1" thickBot="1" x14ac:dyDescent="0.3">
      <c r="B6" s="133"/>
      <c r="C6" s="133"/>
      <c r="D6" s="133"/>
      <c r="E6" s="29"/>
      <c r="F6" s="99" t="s">
        <v>116</v>
      </c>
      <c r="G6" s="133"/>
      <c r="H6" s="92" t="s">
        <v>96</v>
      </c>
      <c r="I6" s="92" t="s">
        <v>99</v>
      </c>
      <c r="J6" s="92" t="s">
        <v>117</v>
      </c>
      <c r="K6" s="87"/>
      <c r="L6" s="87"/>
    </row>
    <row r="7" spans="1:12" x14ac:dyDescent="0.25">
      <c r="B7" s="9" t="s">
        <v>16</v>
      </c>
      <c r="C7" s="31">
        <v>897</v>
      </c>
      <c r="D7" s="31">
        <v>1852.585</v>
      </c>
      <c r="E7" s="31">
        <v>211.932388</v>
      </c>
      <c r="F7" s="31">
        <v>84910.57314157486</v>
      </c>
      <c r="G7" s="31">
        <v>2635</v>
      </c>
      <c r="H7" s="32">
        <v>0.57704716185239224</v>
      </c>
      <c r="I7" s="32">
        <v>0.2590056409877286</v>
      </c>
      <c r="J7" s="32">
        <v>0.83605280284012085</v>
      </c>
      <c r="L7" s="51">
        <v>527</v>
      </c>
    </row>
    <row r="8" spans="1:12" x14ac:dyDescent="0.25">
      <c r="B8" s="9" t="s">
        <v>17</v>
      </c>
      <c r="C8" s="31">
        <v>292</v>
      </c>
      <c r="D8" s="31">
        <v>408.13299999999998</v>
      </c>
      <c r="E8" s="31">
        <v>46.013486</v>
      </c>
      <c r="F8" s="31">
        <v>20329.872025489811</v>
      </c>
      <c r="G8" s="31">
        <v>930</v>
      </c>
      <c r="H8" s="32">
        <v>0.51141515337481713</v>
      </c>
      <c r="I8" s="32">
        <v>0.47282722721768999</v>
      </c>
      <c r="J8" s="32">
        <v>0.98424238059250713</v>
      </c>
      <c r="L8" s="51">
        <v>186</v>
      </c>
    </row>
    <row r="9" spans="1:12" x14ac:dyDescent="0.25">
      <c r="B9" s="9" t="s">
        <v>18</v>
      </c>
      <c r="C9" s="31">
        <v>31</v>
      </c>
      <c r="D9" s="31">
        <v>49.47</v>
      </c>
      <c r="E9" s="31">
        <v>6.6424060000000003</v>
      </c>
      <c r="F9" s="31">
        <v>2053.1470031738281</v>
      </c>
      <c r="G9" s="31">
        <v>65</v>
      </c>
      <c r="H9" s="32">
        <v>0.28603882388399626</v>
      </c>
      <c r="I9" s="32">
        <v>0.67047678205758576</v>
      </c>
      <c r="J9" s="32">
        <v>0.95651560594158203</v>
      </c>
      <c r="L9" s="51">
        <v>13</v>
      </c>
    </row>
    <row r="10" spans="1:12" x14ac:dyDescent="0.25">
      <c r="B10" s="9" t="s">
        <v>19</v>
      </c>
      <c r="C10" s="31">
        <v>349</v>
      </c>
      <c r="D10" s="31">
        <v>856.94600000000003</v>
      </c>
      <c r="E10" s="31">
        <v>106.94441999999999</v>
      </c>
      <c r="F10" s="31">
        <v>41490.769537687302</v>
      </c>
      <c r="G10" s="31">
        <v>810</v>
      </c>
      <c r="H10" s="32">
        <v>0.57258409555168932</v>
      </c>
      <c r="I10" s="32">
        <v>0.23048411501974586</v>
      </c>
      <c r="J10" s="32">
        <v>0.80306821057143518</v>
      </c>
      <c r="L10" s="51">
        <v>162</v>
      </c>
    </row>
    <row r="11" spans="1:12" x14ac:dyDescent="0.25">
      <c r="A11"/>
      <c r="B11" s="9"/>
      <c r="C11" s="31"/>
      <c r="D11" s="31"/>
      <c r="E11" s="31"/>
      <c r="F11" s="31"/>
      <c r="G11" s="31"/>
      <c r="H11" s="32"/>
      <c r="I11" s="32"/>
      <c r="J11" s="32"/>
      <c r="L11" s="51"/>
    </row>
    <row r="12" spans="1:12" x14ac:dyDescent="0.25">
      <c r="B12" s="9"/>
      <c r="C12" s="31"/>
      <c r="D12" s="31"/>
      <c r="E12" s="31"/>
      <c r="F12" s="31"/>
      <c r="G12" s="31"/>
      <c r="H12" s="32"/>
      <c r="I12" s="32"/>
      <c r="J12" s="32"/>
      <c r="L12" s="51"/>
    </row>
    <row r="13" spans="1:12" x14ac:dyDescent="0.25">
      <c r="B13" s="9"/>
      <c r="C13" s="31"/>
      <c r="D13" s="31"/>
      <c r="E13" s="31"/>
      <c r="F13" s="31"/>
      <c r="G13" s="31"/>
      <c r="H13" s="32"/>
      <c r="I13" s="32"/>
      <c r="J13" s="32"/>
      <c r="L13" s="51"/>
    </row>
    <row r="14" spans="1:12" x14ac:dyDescent="0.25">
      <c r="B14" s="9"/>
      <c r="C14" s="31"/>
      <c r="D14" s="31"/>
      <c r="E14" s="31"/>
      <c r="F14" s="31"/>
      <c r="G14" s="31"/>
      <c r="H14" s="32"/>
      <c r="I14" s="32"/>
      <c r="J14" s="32"/>
      <c r="L14" s="51"/>
    </row>
    <row r="15" spans="1:12" x14ac:dyDescent="0.25">
      <c r="B15" s="9"/>
      <c r="C15" s="31"/>
      <c r="D15" s="31"/>
      <c r="E15" s="31"/>
      <c r="F15" s="31"/>
      <c r="G15" s="31"/>
      <c r="H15" s="32"/>
      <c r="I15" s="32"/>
      <c r="J15" s="32"/>
      <c r="L15" s="51"/>
    </row>
    <row r="16" spans="1:12" x14ac:dyDescent="0.25">
      <c r="B16" s="9"/>
      <c r="C16" s="31"/>
      <c r="D16" s="31"/>
      <c r="E16" s="31"/>
      <c r="F16" s="31"/>
      <c r="G16" s="31"/>
      <c r="H16" s="32"/>
      <c r="I16" s="32"/>
      <c r="J16" s="32"/>
      <c r="L16" s="51"/>
    </row>
    <row r="17" spans="2:12" x14ac:dyDescent="0.25">
      <c r="B17" s="9"/>
      <c r="C17" s="31"/>
      <c r="D17" s="31"/>
      <c r="E17" s="31"/>
      <c r="F17" s="31"/>
      <c r="G17" s="31"/>
      <c r="H17" s="32"/>
      <c r="I17" s="32"/>
      <c r="J17" s="32"/>
      <c r="L17" s="51"/>
    </row>
    <row r="18" spans="2:12" x14ac:dyDescent="0.25">
      <c r="B18" s="9"/>
      <c r="C18" s="31"/>
      <c r="D18" s="31"/>
      <c r="E18" s="31"/>
      <c r="F18" s="31"/>
      <c r="G18" s="31"/>
      <c r="H18" s="32"/>
      <c r="I18" s="32"/>
      <c r="J18" s="32"/>
      <c r="L18" s="51"/>
    </row>
    <row r="19" spans="2:12" x14ac:dyDescent="0.25">
      <c r="B19" s="9"/>
      <c r="C19" s="31"/>
      <c r="D19" s="31"/>
      <c r="E19" s="31"/>
      <c r="F19" s="31"/>
      <c r="G19" s="31"/>
      <c r="H19" s="32"/>
      <c r="I19" s="32"/>
      <c r="J19" s="32"/>
      <c r="L19" s="51"/>
    </row>
    <row r="20" spans="2:12" x14ac:dyDescent="0.25">
      <c r="B20" s="9"/>
      <c r="C20" s="31"/>
      <c r="D20" s="31"/>
      <c r="E20" s="31"/>
      <c r="F20" s="31"/>
      <c r="G20" s="31"/>
      <c r="H20" s="32"/>
      <c r="I20" s="32"/>
      <c r="J20" s="32"/>
      <c r="L20" s="51"/>
    </row>
    <row r="21" spans="2:12" x14ac:dyDescent="0.25">
      <c r="B21" s="9"/>
      <c r="C21" s="31"/>
      <c r="D21" s="31"/>
      <c r="E21" s="31"/>
      <c r="F21" s="31"/>
      <c r="G21" s="31"/>
      <c r="H21" s="32"/>
      <c r="I21" s="32"/>
      <c r="J21" s="32"/>
      <c r="L21" s="51"/>
    </row>
    <row r="22" spans="2:12" x14ac:dyDescent="0.25">
      <c r="B22" s="9"/>
      <c r="C22" s="31"/>
      <c r="D22" s="31"/>
      <c r="E22" s="31"/>
      <c r="F22" s="31"/>
      <c r="G22" s="31"/>
      <c r="H22" s="32"/>
      <c r="I22" s="32"/>
      <c r="J22" s="32"/>
      <c r="L22" s="51"/>
    </row>
    <row r="23" spans="2:12" x14ac:dyDescent="0.25">
      <c r="B23" s="9"/>
      <c r="C23" s="31"/>
      <c r="D23" s="31"/>
      <c r="E23" s="31"/>
      <c r="F23" s="31"/>
      <c r="G23" s="31"/>
      <c r="H23" s="32"/>
      <c r="I23" s="32"/>
      <c r="J23" s="32"/>
      <c r="L23" s="51"/>
    </row>
    <row r="24" spans="2:12" x14ac:dyDescent="0.25">
      <c r="B24" s="9"/>
      <c r="C24" s="31"/>
      <c r="D24" s="31"/>
      <c r="E24" s="31"/>
      <c r="F24" s="31"/>
      <c r="G24" s="31"/>
      <c r="H24" s="32"/>
      <c r="I24" s="32"/>
      <c r="J24" s="32"/>
      <c r="L24" s="51"/>
    </row>
    <row r="25" spans="2:12" x14ac:dyDescent="0.25">
      <c r="B25" s="9"/>
      <c r="C25" s="31"/>
      <c r="D25" s="31"/>
      <c r="E25" s="31"/>
      <c r="F25" s="31"/>
      <c r="G25" s="31"/>
      <c r="H25" s="32"/>
      <c r="I25" s="32"/>
      <c r="J25" s="32"/>
      <c r="L25" s="51"/>
    </row>
    <row r="26" spans="2:12" ht="15.75" customHeight="1" thickBot="1" x14ac:dyDescent="0.3">
      <c r="B26" s="7"/>
      <c r="C26" s="81"/>
      <c r="D26" s="81"/>
      <c r="E26" s="81"/>
      <c r="F26" s="81"/>
      <c r="G26" s="81"/>
      <c r="H26" s="82"/>
      <c r="I26" s="82"/>
      <c r="J26" s="82"/>
      <c r="K26" s="87"/>
      <c r="L26" s="40"/>
    </row>
    <row r="27" spans="2:12" ht="15.75" customHeight="1" thickBot="1" x14ac:dyDescent="0.3">
      <c r="B27" s="87" t="s">
        <v>20</v>
      </c>
      <c r="C27" s="40">
        <v>1569</v>
      </c>
      <c r="D27" s="40">
        <v>3167.1339999999996</v>
      </c>
      <c r="E27" s="40">
        <v>371.53269999999998</v>
      </c>
      <c r="F27" s="40">
        <v>148784.3617079258</v>
      </c>
      <c r="G27" s="40">
        <v>4440</v>
      </c>
      <c r="H27" s="72">
        <v>0.48677130866572371</v>
      </c>
      <c r="I27" s="72">
        <v>0.40819844132068756</v>
      </c>
      <c r="J27" s="72">
        <v>0.89496974998641121</v>
      </c>
      <c r="K27" s="87"/>
      <c r="L27" s="40">
        <v>888</v>
      </c>
    </row>
  </sheetData>
  <mergeCells count="5">
    <mergeCell ref="B4:B6"/>
    <mergeCell ref="C4:C6"/>
    <mergeCell ref="D4:D6"/>
    <mergeCell ref="G4:G6"/>
    <mergeCell ref="H4:J5"/>
  </mergeCells>
  <pageMargins left="0.7" right="0.7" top="0.75" bottom="0.75" header="0.3" footer="0.3"/>
  <pageSetup orientation="portrait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theme="9"/>
  </sheetPr>
  <dimension ref="A1:AG30"/>
  <sheetViews>
    <sheetView workbookViewId="0"/>
  </sheetViews>
  <sheetFormatPr defaultRowHeight="15" x14ac:dyDescent="0.25"/>
  <cols>
    <col min="1" max="1" width="5.140625" style="95" customWidth="1"/>
    <col min="2" max="2" width="14.42578125" style="95" customWidth="1"/>
  </cols>
  <sheetData>
    <row r="1" spans="1:33" ht="28.5" customHeight="1" x14ac:dyDescent="0.25">
      <c r="B1" s="60" t="s">
        <v>59</v>
      </c>
    </row>
    <row r="2" spans="1:33" s="61" customFormat="1" x14ac:dyDescent="0.25">
      <c r="A2" s="61" t="s">
        <v>26</v>
      </c>
      <c r="B2" s="67" t="s">
        <v>28</v>
      </c>
    </row>
    <row r="3" spans="1:33" s="61" customFormat="1" x14ac:dyDescent="0.25"/>
    <row r="4" spans="1:33" s="61" customFormat="1" ht="15.75" customHeight="1" thickBot="1" x14ac:dyDescent="0.3">
      <c r="B4" s="68"/>
      <c r="C4" s="146" t="s">
        <v>3</v>
      </c>
      <c r="D4" s="120"/>
      <c r="E4" s="120"/>
      <c r="F4" s="120"/>
      <c r="G4" s="120"/>
      <c r="H4" s="120"/>
      <c r="I4" s="120"/>
      <c r="J4" s="69"/>
      <c r="K4" s="146" t="s">
        <v>4</v>
      </c>
      <c r="L4" s="120"/>
      <c r="M4" s="120"/>
      <c r="N4" s="120"/>
      <c r="O4" s="120"/>
      <c r="P4" s="120"/>
      <c r="Q4" s="120"/>
      <c r="S4" s="146" t="s">
        <v>3</v>
      </c>
      <c r="T4" s="120"/>
      <c r="U4" s="120"/>
      <c r="V4" s="120"/>
      <c r="W4" s="120"/>
      <c r="X4" s="120"/>
      <c r="Y4" s="120"/>
      <c r="Z4" s="69"/>
      <c r="AA4" s="146" t="s">
        <v>4</v>
      </c>
      <c r="AB4" s="120"/>
      <c r="AC4" s="120"/>
      <c r="AD4" s="120"/>
      <c r="AE4" s="120"/>
      <c r="AF4" s="120"/>
      <c r="AG4" s="120"/>
    </row>
    <row r="5" spans="1:33" s="61" customFormat="1" ht="15.75" customHeight="1" thickBot="1" x14ac:dyDescent="0.3">
      <c r="B5" s="67"/>
      <c r="C5" s="147" t="s">
        <v>29</v>
      </c>
      <c r="D5" s="114"/>
      <c r="E5" s="114"/>
      <c r="F5" s="114"/>
      <c r="G5" s="114"/>
      <c r="H5" s="114"/>
      <c r="I5" s="70"/>
      <c r="J5" s="67"/>
      <c r="K5" s="147" t="s">
        <v>29</v>
      </c>
      <c r="L5" s="114"/>
      <c r="M5" s="114"/>
      <c r="N5" s="114"/>
      <c r="O5" s="114"/>
      <c r="P5" s="114"/>
      <c r="Q5" s="104"/>
      <c r="S5" s="147" t="s">
        <v>29</v>
      </c>
      <c r="T5" s="114"/>
      <c r="U5" s="114"/>
      <c r="V5" s="114"/>
      <c r="W5" s="114"/>
      <c r="X5" s="114"/>
      <c r="Y5" s="70"/>
      <c r="Z5" s="67"/>
      <c r="AA5" s="147" t="s">
        <v>29</v>
      </c>
      <c r="AB5" s="114"/>
      <c r="AC5" s="114"/>
      <c r="AD5" s="114"/>
      <c r="AE5" s="114"/>
      <c r="AF5" s="114"/>
      <c r="AG5" s="104"/>
    </row>
    <row r="6" spans="1:33" s="61" customFormat="1" ht="20.25" customHeight="1" x14ac:dyDescent="0.25">
      <c r="B6" s="144" t="s">
        <v>12</v>
      </c>
      <c r="C6" s="145" t="s">
        <v>30</v>
      </c>
      <c r="D6" s="71" t="s">
        <v>31</v>
      </c>
      <c r="E6" s="145" t="s">
        <v>32</v>
      </c>
      <c r="F6" s="71" t="s">
        <v>33</v>
      </c>
      <c r="G6" s="145" t="s">
        <v>34</v>
      </c>
      <c r="H6" s="145" t="s">
        <v>19</v>
      </c>
      <c r="I6" s="148" t="s">
        <v>35</v>
      </c>
      <c r="J6" s="149"/>
      <c r="K6" s="145" t="s">
        <v>30</v>
      </c>
      <c r="L6" s="71" t="s">
        <v>31</v>
      </c>
      <c r="M6" s="145" t="s">
        <v>32</v>
      </c>
      <c r="N6" s="71" t="s">
        <v>33</v>
      </c>
      <c r="O6" s="145" t="s">
        <v>34</v>
      </c>
      <c r="P6" s="145" t="s">
        <v>19</v>
      </c>
      <c r="Q6" s="145" t="s">
        <v>35</v>
      </c>
      <c r="S6" s="145" t="s">
        <v>30</v>
      </c>
      <c r="T6" s="71" t="s">
        <v>31</v>
      </c>
      <c r="U6" s="145" t="s">
        <v>32</v>
      </c>
      <c r="V6" s="71" t="s">
        <v>33</v>
      </c>
      <c r="W6" s="145" t="s">
        <v>34</v>
      </c>
      <c r="X6" s="145" t="s">
        <v>19</v>
      </c>
      <c r="Y6" s="148" t="s">
        <v>35</v>
      </c>
      <c r="Z6" s="149"/>
      <c r="AA6" s="145" t="s">
        <v>30</v>
      </c>
      <c r="AB6" s="71" t="s">
        <v>31</v>
      </c>
      <c r="AC6" s="145" t="s">
        <v>32</v>
      </c>
      <c r="AD6" s="71" t="s">
        <v>33</v>
      </c>
      <c r="AE6" s="145" t="s">
        <v>34</v>
      </c>
      <c r="AF6" s="145" t="s">
        <v>19</v>
      </c>
      <c r="AG6" s="145" t="s">
        <v>35</v>
      </c>
    </row>
    <row r="7" spans="1:33" s="61" customFormat="1" ht="15.75" customHeight="1" thickBot="1" x14ac:dyDescent="0.3">
      <c r="B7" s="120"/>
      <c r="C7" s="120"/>
      <c r="D7" s="104" t="s">
        <v>36</v>
      </c>
      <c r="E7" s="120"/>
      <c r="F7" s="104" t="s">
        <v>37</v>
      </c>
      <c r="G7" s="120"/>
      <c r="H7" s="120"/>
      <c r="I7" s="120"/>
      <c r="J7" s="150"/>
      <c r="K7" s="120"/>
      <c r="L7" s="104" t="s">
        <v>36</v>
      </c>
      <c r="M7" s="120"/>
      <c r="N7" s="104" t="s">
        <v>37</v>
      </c>
      <c r="O7" s="120"/>
      <c r="P7" s="120"/>
      <c r="Q7" s="120"/>
      <c r="S7" s="120"/>
      <c r="T7" s="104" t="s">
        <v>36</v>
      </c>
      <c r="U7" s="120"/>
      <c r="V7" s="104" t="s">
        <v>37</v>
      </c>
      <c r="W7" s="120"/>
      <c r="X7" s="120"/>
      <c r="Y7" s="120"/>
      <c r="Z7" s="150"/>
      <c r="AA7" s="120"/>
      <c r="AB7" s="104" t="s">
        <v>36</v>
      </c>
      <c r="AC7" s="120"/>
      <c r="AD7" s="104" t="s">
        <v>37</v>
      </c>
      <c r="AE7" s="120"/>
      <c r="AF7" s="120"/>
      <c r="AG7" s="120"/>
    </row>
    <row r="8" spans="1:33" x14ac:dyDescent="0.25">
      <c r="B8" s="4" t="s">
        <v>16</v>
      </c>
      <c r="C8" s="12">
        <v>2354.4549150466919</v>
      </c>
      <c r="D8" s="12">
        <v>605.62017774581909</v>
      </c>
      <c r="E8" s="12">
        <v>972.11889636516571</v>
      </c>
      <c r="F8" s="12">
        <v>0</v>
      </c>
      <c r="G8" s="12">
        <v>0</v>
      </c>
      <c r="H8" s="12">
        <v>0</v>
      </c>
      <c r="I8" s="5">
        <v>3932.1939891576767</v>
      </c>
      <c r="J8" s="11"/>
      <c r="K8" s="6">
        <v>623.78261411935091</v>
      </c>
      <c r="L8" s="6">
        <v>108.36449639871719</v>
      </c>
      <c r="M8" s="6">
        <v>163.02930604666469</v>
      </c>
      <c r="N8" s="6">
        <v>246.5</v>
      </c>
      <c r="O8" s="6">
        <v>167.44000148773191</v>
      </c>
      <c r="P8" s="6">
        <v>0</v>
      </c>
      <c r="Q8" s="3">
        <v>1309.1164180524647</v>
      </c>
      <c r="S8" s="20">
        <v>0.598763672783866</v>
      </c>
      <c r="T8" s="20">
        <v>0.15401584444096825</v>
      </c>
      <c r="U8" s="20">
        <v>0.24722048277516576</v>
      </c>
      <c r="V8" s="20">
        <v>0</v>
      </c>
      <c r="W8" s="20">
        <v>0</v>
      </c>
      <c r="X8" s="20">
        <v>0</v>
      </c>
      <c r="Y8" s="77">
        <v>1</v>
      </c>
      <c r="Z8" s="73"/>
      <c r="AA8" s="34">
        <f t="shared" ref="AA8:AA11" si="0">IFERROR(K8/$Q8, "")</f>
        <v>0.47649132309205516</v>
      </c>
      <c r="AB8" s="34">
        <f t="shared" ref="AB8:AB11" si="1">IFERROR(L8/$Q8, "")</f>
        <v>8.2776821758853175E-2</v>
      </c>
      <c r="AC8" s="34">
        <f t="shared" ref="AC8:AC11" si="2">IFERROR(M8/$Q8, "")</f>
        <v>0.12453384878420419</v>
      </c>
      <c r="AD8" s="34">
        <f t="shared" ref="AD8:AD11" si="3">IFERROR(N8/$Q8, "")</f>
        <v>0.18829494199355551</v>
      </c>
      <c r="AE8" s="34">
        <f t="shared" ref="AE8:AE11" si="4">IFERROR(O8/$Q8, "")</f>
        <v>0.12790306437133195</v>
      </c>
      <c r="AF8" s="34">
        <f t="shared" ref="AF8:AF11" si="5">IFERROR(P8/$Q8, "")</f>
        <v>0</v>
      </c>
      <c r="AG8" s="74">
        <f t="shared" ref="AG8:AG11" si="6">SUM(AA8:AF8)</f>
        <v>1</v>
      </c>
    </row>
    <row r="9" spans="1:33" x14ac:dyDescent="0.25">
      <c r="B9" s="4" t="s">
        <v>17</v>
      </c>
      <c r="C9" s="12">
        <v>85.217388868331909</v>
      </c>
      <c r="D9" s="12">
        <v>106.2710967063904</v>
      </c>
      <c r="E9" s="12">
        <v>35.089513540267937</v>
      </c>
      <c r="F9" s="12">
        <v>0</v>
      </c>
      <c r="G9" s="12">
        <v>0</v>
      </c>
      <c r="H9" s="12">
        <v>0</v>
      </c>
      <c r="I9" s="5">
        <v>226.57799911499023</v>
      </c>
      <c r="J9" s="11"/>
      <c r="K9" s="6">
        <v>134.40256577730179</v>
      </c>
      <c r="L9" s="6">
        <v>49.388483315706253</v>
      </c>
      <c r="M9" s="6">
        <v>39.783333659172058</v>
      </c>
      <c r="N9" s="6">
        <v>113.8999991416931</v>
      </c>
      <c r="O9" s="6">
        <v>1543.040013551712</v>
      </c>
      <c r="P9" s="6">
        <v>0</v>
      </c>
      <c r="Q9" s="3">
        <v>1880.5143954455853</v>
      </c>
      <c r="S9" s="20">
        <v>0.37610619389874378</v>
      </c>
      <c r="T9" s="20">
        <v>0.46902654768549229</v>
      </c>
      <c r="U9" s="20">
        <v>0.15486725841576399</v>
      </c>
      <c r="V9" s="20">
        <v>0</v>
      </c>
      <c r="W9" s="20">
        <v>0</v>
      </c>
      <c r="X9" s="20">
        <v>0</v>
      </c>
      <c r="Y9" s="77">
        <v>1</v>
      </c>
      <c r="Z9" s="73"/>
      <c r="AA9" s="34">
        <f t="shared" si="0"/>
        <v>7.1471170921536764E-2</v>
      </c>
      <c r="AB9" s="34">
        <f t="shared" si="1"/>
        <v>2.6263283830913572E-2</v>
      </c>
      <c r="AC9" s="34">
        <f t="shared" si="2"/>
        <v>2.1155559221202054E-2</v>
      </c>
      <c r="AD9" s="34">
        <f t="shared" si="3"/>
        <v>6.0568533491446447E-2</v>
      </c>
      <c r="AE9" s="34">
        <f t="shared" si="4"/>
        <v>0.82054145253490118</v>
      </c>
      <c r="AF9" s="34">
        <f t="shared" si="5"/>
        <v>0</v>
      </c>
      <c r="AG9" s="74">
        <f t="shared" si="6"/>
        <v>1</v>
      </c>
    </row>
    <row r="10" spans="1:33" x14ac:dyDescent="0.25">
      <c r="B10" s="4" t="s">
        <v>18</v>
      </c>
      <c r="C10" s="12">
        <v>13.03324770927429</v>
      </c>
      <c r="D10" s="12">
        <v>16.040920257568359</v>
      </c>
      <c r="E10" s="12">
        <v>54.138107299804688</v>
      </c>
      <c r="F10" s="12">
        <v>0</v>
      </c>
      <c r="G10" s="12">
        <v>0</v>
      </c>
      <c r="H10" s="12">
        <v>0</v>
      </c>
      <c r="I10" s="5">
        <v>83.212275266647339</v>
      </c>
      <c r="J10" s="11"/>
      <c r="K10" s="6">
        <v>3.750000074505806</v>
      </c>
      <c r="L10" s="6">
        <v>3.2500000968575482</v>
      </c>
      <c r="M10" s="6">
        <v>12.46666693687439</v>
      </c>
      <c r="N10" s="6">
        <v>0</v>
      </c>
      <c r="O10" s="6">
        <v>286.58000254631042</v>
      </c>
      <c r="P10" s="6">
        <v>0</v>
      </c>
      <c r="Q10" s="3">
        <v>306.04666965454817</v>
      </c>
      <c r="S10" s="20">
        <v>0.15662650333151268</v>
      </c>
      <c r="T10" s="20">
        <v>0.19277108102340026</v>
      </c>
      <c r="U10" s="20">
        <v>0.65060241564508703</v>
      </c>
      <c r="V10" s="20">
        <v>0</v>
      </c>
      <c r="W10" s="20">
        <v>0</v>
      </c>
      <c r="X10" s="20">
        <v>0</v>
      </c>
      <c r="Y10" s="77">
        <v>1</v>
      </c>
      <c r="Z10" s="73"/>
      <c r="AA10" s="34">
        <f t="shared" si="0"/>
        <v>1.2253033430289044E-2</v>
      </c>
      <c r="AB10" s="34">
        <f t="shared" si="1"/>
        <v>1.0619295745077062E-2</v>
      </c>
      <c r="AC10" s="34">
        <f t="shared" si="2"/>
        <v>4.0734528988491225E-2</v>
      </c>
      <c r="AD10" s="34">
        <f t="shared" si="3"/>
        <v>0</v>
      </c>
      <c r="AE10" s="34">
        <f t="shared" si="4"/>
        <v>0.93639314183614264</v>
      </c>
      <c r="AF10" s="34">
        <f t="shared" si="5"/>
        <v>0</v>
      </c>
      <c r="AG10" s="74">
        <f t="shared" si="6"/>
        <v>1</v>
      </c>
    </row>
    <row r="11" spans="1:33" x14ac:dyDescent="0.25">
      <c r="B11" s="4" t="s">
        <v>19</v>
      </c>
      <c r="C11" s="12">
        <v>1084.3588021993639</v>
      </c>
      <c r="D11" s="12">
        <v>347.7837370634079</v>
      </c>
      <c r="E11" s="12">
        <v>222.05724370479581</v>
      </c>
      <c r="F11" s="12">
        <v>0</v>
      </c>
      <c r="G11" s="12">
        <v>0</v>
      </c>
      <c r="H11" s="12">
        <v>0</v>
      </c>
      <c r="I11" s="5">
        <v>1654.1997829675677</v>
      </c>
      <c r="J11" s="11"/>
      <c r="K11" s="6">
        <v>423.57073856890202</v>
      </c>
      <c r="L11" s="6">
        <v>32.334888964891427</v>
      </c>
      <c r="M11" s="6">
        <v>41.175458788871772</v>
      </c>
      <c r="N11" s="6">
        <v>6.7999999523162842</v>
      </c>
      <c r="O11" s="6">
        <v>454.02000403404242</v>
      </c>
      <c r="P11" s="6">
        <v>0</v>
      </c>
      <c r="Q11" s="3">
        <v>957.90109030902386</v>
      </c>
      <c r="S11" s="20">
        <v>0.65551864615413502</v>
      </c>
      <c r="T11" s="20">
        <v>0.21024288640607722</v>
      </c>
      <c r="U11" s="20">
        <v>0.13423846743978776</v>
      </c>
      <c r="V11" s="20">
        <v>0</v>
      </c>
      <c r="W11" s="20">
        <v>0</v>
      </c>
      <c r="X11" s="20">
        <v>0</v>
      </c>
      <c r="Y11" s="77">
        <v>1</v>
      </c>
      <c r="Z11" s="73"/>
      <c r="AA11" s="34">
        <f t="shared" si="0"/>
        <v>0.44218629966508954</v>
      </c>
      <c r="AB11" s="34">
        <f t="shared" si="1"/>
        <v>3.3755978870908296E-2</v>
      </c>
      <c r="AC11" s="34">
        <f t="shared" si="2"/>
        <v>4.2985083956411776E-2</v>
      </c>
      <c r="AD11" s="34">
        <f t="shared" si="3"/>
        <v>7.098853964267406E-3</v>
      </c>
      <c r="AE11" s="34">
        <f t="shared" si="4"/>
        <v>0.47397378354332304</v>
      </c>
      <c r="AF11" s="34">
        <f t="shared" si="5"/>
        <v>0</v>
      </c>
      <c r="AG11" s="74">
        <f t="shared" si="6"/>
        <v>1.0000000000000002</v>
      </c>
    </row>
    <row r="12" spans="1:33" x14ac:dyDescent="0.25">
      <c r="B12" s="4"/>
      <c r="C12" s="12"/>
      <c r="D12" s="12"/>
      <c r="E12" s="12"/>
      <c r="F12" s="12"/>
      <c r="G12" s="12"/>
      <c r="H12" s="12"/>
      <c r="I12" s="5"/>
      <c r="J12" s="13"/>
      <c r="K12" s="6"/>
      <c r="L12" s="6"/>
      <c r="M12" s="6"/>
      <c r="N12" s="6"/>
      <c r="O12" s="6"/>
      <c r="P12" s="6"/>
      <c r="Q12" s="3"/>
      <c r="S12" s="20"/>
      <c r="T12" s="20"/>
      <c r="U12" s="20"/>
      <c r="V12" s="20"/>
      <c r="W12" s="20"/>
      <c r="X12" s="20"/>
      <c r="Y12" s="77"/>
      <c r="Z12" s="75"/>
      <c r="AA12" s="34"/>
      <c r="AB12" s="34"/>
      <c r="AC12" s="34"/>
      <c r="AD12" s="34"/>
      <c r="AE12" s="34"/>
      <c r="AF12" s="34"/>
      <c r="AG12" s="74"/>
    </row>
    <row r="13" spans="1:33" x14ac:dyDescent="0.25">
      <c r="B13" s="9"/>
      <c r="C13" s="14"/>
      <c r="D13" s="14"/>
      <c r="E13" s="14"/>
      <c r="F13" s="14"/>
      <c r="G13" s="14"/>
      <c r="H13" s="14"/>
      <c r="I13" s="5"/>
      <c r="J13" s="14"/>
      <c r="K13" s="14"/>
      <c r="L13" s="14"/>
      <c r="M13" s="14"/>
      <c r="N13" s="14"/>
      <c r="O13" s="14"/>
      <c r="P13" s="14"/>
      <c r="Q13" s="3"/>
      <c r="S13" s="20"/>
      <c r="T13" s="20"/>
      <c r="U13" s="20"/>
      <c r="V13" s="20"/>
      <c r="W13" s="20"/>
      <c r="X13" s="20"/>
      <c r="Y13" s="77"/>
      <c r="Z13" s="76"/>
      <c r="AA13" s="34"/>
      <c r="AB13" s="34"/>
      <c r="AC13" s="34"/>
      <c r="AD13" s="34"/>
      <c r="AE13" s="34"/>
      <c r="AF13" s="34"/>
      <c r="AG13" s="74"/>
    </row>
    <row r="14" spans="1:33" x14ac:dyDescent="0.25">
      <c r="B14" s="9"/>
      <c r="C14" s="14"/>
      <c r="D14" s="14"/>
      <c r="E14" s="14"/>
      <c r="F14" s="14"/>
      <c r="G14" s="14"/>
      <c r="H14" s="14"/>
      <c r="I14" s="5"/>
      <c r="J14" s="14"/>
      <c r="K14" s="14"/>
      <c r="L14" s="14"/>
      <c r="M14" s="14"/>
      <c r="N14" s="14"/>
      <c r="O14" s="14"/>
      <c r="P14" s="14"/>
      <c r="Q14" s="3"/>
      <c r="S14" s="20"/>
      <c r="T14" s="20"/>
      <c r="U14" s="20"/>
      <c r="V14" s="20"/>
      <c r="W14" s="20"/>
      <c r="X14" s="20"/>
      <c r="Y14" s="77"/>
      <c r="Z14" s="76"/>
      <c r="AA14" s="34"/>
      <c r="AB14" s="34"/>
      <c r="AC14" s="34"/>
      <c r="AD14" s="34"/>
      <c r="AE14" s="34"/>
      <c r="AF14" s="34"/>
      <c r="AG14" s="74"/>
    </row>
    <row r="15" spans="1:33" x14ac:dyDescent="0.25">
      <c r="B15" s="9"/>
      <c r="C15" s="14"/>
      <c r="D15" s="14"/>
      <c r="E15" s="14"/>
      <c r="F15" s="14"/>
      <c r="G15" s="14"/>
      <c r="H15" s="14"/>
      <c r="I15" s="5"/>
      <c r="J15" s="14"/>
      <c r="K15" s="14"/>
      <c r="L15" s="14"/>
      <c r="M15" s="14"/>
      <c r="N15" s="14"/>
      <c r="O15" s="14"/>
      <c r="P15" s="14"/>
      <c r="Q15" s="3"/>
      <c r="S15" s="20"/>
      <c r="T15" s="20"/>
      <c r="U15" s="20"/>
      <c r="V15" s="20"/>
      <c r="W15" s="20"/>
      <c r="X15" s="20"/>
      <c r="Y15" s="77"/>
      <c r="Z15" s="76"/>
      <c r="AA15" s="34"/>
      <c r="AB15" s="34"/>
      <c r="AC15" s="34"/>
      <c r="AD15" s="34"/>
      <c r="AE15" s="34"/>
      <c r="AF15" s="34"/>
      <c r="AG15" s="74"/>
    </row>
    <row r="16" spans="1:33" x14ac:dyDescent="0.25">
      <c r="B16" s="9"/>
      <c r="C16" s="14"/>
      <c r="D16" s="14"/>
      <c r="E16" s="14"/>
      <c r="F16" s="14"/>
      <c r="G16" s="14"/>
      <c r="H16" s="14"/>
      <c r="I16" s="5"/>
      <c r="J16" s="14"/>
      <c r="K16" s="14"/>
      <c r="L16" s="14"/>
      <c r="M16" s="14"/>
      <c r="N16" s="14"/>
      <c r="O16" s="14"/>
      <c r="P16" s="14"/>
      <c r="Q16" s="3"/>
      <c r="S16" s="20"/>
      <c r="T16" s="20"/>
      <c r="U16" s="20"/>
      <c r="V16" s="20"/>
      <c r="W16" s="20"/>
      <c r="X16" s="20"/>
      <c r="Y16" s="77"/>
      <c r="Z16" s="76"/>
      <c r="AA16" s="34"/>
      <c r="AB16" s="34"/>
      <c r="AC16" s="34"/>
      <c r="AD16" s="34"/>
      <c r="AE16" s="34"/>
      <c r="AF16" s="34"/>
      <c r="AG16" s="74"/>
    </row>
    <row r="17" spans="2:33" x14ac:dyDescent="0.25">
      <c r="B17" s="9"/>
      <c r="C17" s="14"/>
      <c r="D17" s="14"/>
      <c r="E17" s="14"/>
      <c r="F17" s="14"/>
      <c r="G17" s="14"/>
      <c r="H17" s="14"/>
      <c r="I17" s="5"/>
      <c r="J17" s="14"/>
      <c r="K17" s="14"/>
      <c r="L17" s="14"/>
      <c r="M17" s="14"/>
      <c r="N17" s="14"/>
      <c r="O17" s="14"/>
      <c r="P17" s="14"/>
      <c r="Q17" s="3"/>
      <c r="S17" s="20"/>
      <c r="T17" s="20"/>
      <c r="U17" s="20"/>
      <c r="V17" s="20"/>
      <c r="W17" s="20"/>
      <c r="X17" s="20"/>
      <c r="Y17" s="77"/>
      <c r="Z17" s="76"/>
      <c r="AA17" s="34"/>
      <c r="AB17" s="34"/>
      <c r="AC17" s="34"/>
      <c r="AD17" s="34"/>
      <c r="AE17" s="34"/>
      <c r="AF17" s="34"/>
      <c r="AG17" s="74"/>
    </row>
    <row r="18" spans="2:33" x14ac:dyDescent="0.25">
      <c r="B18" s="9"/>
      <c r="C18" s="14"/>
      <c r="D18" s="14"/>
      <c r="E18" s="14"/>
      <c r="F18" s="14"/>
      <c r="G18" s="14"/>
      <c r="H18" s="14"/>
      <c r="I18" s="5"/>
      <c r="J18" s="14"/>
      <c r="K18" s="14"/>
      <c r="L18" s="14"/>
      <c r="M18" s="14"/>
      <c r="N18" s="14"/>
      <c r="O18" s="14"/>
      <c r="P18" s="14"/>
      <c r="Q18" s="3"/>
      <c r="S18" s="20"/>
      <c r="T18" s="20"/>
      <c r="U18" s="20"/>
      <c r="V18" s="20"/>
      <c r="W18" s="20"/>
      <c r="X18" s="20"/>
      <c r="Y18" s="77"/>
      <c r="Z18" s="76"/>
      <c r="AA18" s="34"/>
      <c r="AB18" s="34"/>
      <c r="AC18" s="34"/>
      <c r="AD18" s="34"/>
      <c r="AE18" s="34"/>
      <c r="AF18" s="34"/>
      <c r="AG18" s="74"/>
    </row>
    <row r="19" spans="2:33" x14ac:dyDescent="0.25">
      <c r="B19" s="9"/>
      <c r="C19" s="14"/>
      <c r="D19" s="14"/>
      <c r="E19" s="14"/>
      <c r="F19" s="14"/>
      <c r="G19" s="14"/>
      <c r="H19" s="14"/>
      <c r="I19" s="5"/>
      <c r="J19" s="14"/>
      <c r="K19" s="14"/>
      <c r="L19" s="14"/>
      <c r="M19" s="14"/>
      <c r="N19" s="14"/>
      <c r="O19" s="14"/>
      <c r="P19" s="14"/>
      <c r="Q19" s="3"/>
      <c r="S19" s="20"/>
      <c r="T19" s="20"/>
      <c r="U19" s="20"/>
      <c r="V19" s="20"/>
      <c r="W19" s="20"/>
      <c r="X19" s="20"/>
      <c r="Y19" s="77"/>
      <c r="Z19" s="76"/>
      <c r="AA19" s="34"/>
      <c r="AB19" s="34"/>
      <c r="AC19" s="34"/>
      <c r="AD19" s="34"/>
      <c r="AE19" s="34"/>
      <c r="AF19" s="34"/>
      <c r="AG19" s="74"/>
    </row>
    <row r="20" spans="2:33" x14ac:dyDescent="0.25">
      <c r="B20" s="9"/>
      <c r="C20" s="14"/>
      <c r="D20" s="14"/>
      <c r="E20" s="14"/>
      <c r="F20" s="14"/>
      <c r="G20" s="14"/>
      <c r="H20" s="14"/>
      <c r="I20" s="5"/>
      <c r="J20" s="14"/>
      <c r="K20" s="14"/>
      <c r="L20" s="14"/>
      <c r="M20" s="14"/>
      <c r="N20" s="14"/>
      <c r="O20" s="14"/>
      <c r="P20" s="14"/>
      <c r="Q20" s="3"/>
      <c r="S20" s="20"/>
      <c r="T20" s="20"/>
      <c r="U20" s="20"/>
      <c r="V20" s="20"/>
      <c r="W20" s="20"/>
      <c r="X20" s="20"/>
      <c r="Y20" s="77"/>
      <c r="Z20" s="76"/>
      <c r="AA20" s="34"/>
      <c r="AB20" s="34"/>
      <c r="AC20" s="34"/>
      <c r="AD20" s="34"/>
      <c r="AE20" s="34"/>
      <c r="AF20" s="34"/>
      <c r="AG20" s="74"/>
    </row>
    <row r="21" spans="2:33" x14ac:dyDescent="0.25">
      <c r="B21" s="9"/>
      <c r="C21" s="14"/>
      <c r="D21" s="14"/>
      <c r="E21" s="14"/>
      <c r="F21" s="14"/>
      <c r="G21" s="14"/>
      <c r="H21" s="14"/>
      <c r="I21" s="5"/>
      <c r="J21" s="14"/>
      <c r="K21" s="14"/>
      <c r="L21" s="14"/>
      <c r="M21" s="14"/>
      <c r="N21" s="14"/>
      <c r="O21" s="14"/>
      <c r="P21" s="14"/>
      <c r="Q21" s="3"/>
      <c r="S21" s="20"/>
      <c r="T21" s="20"/>
      <c r="U21" s="20"/>
      <c r="V21" s="20"/>
      <c r="W21" s="20"/>
      <c r="X21" s="20"/>
      <c r="Y21" s="77"/>
      <c r="Z21" s="76"/>
      <c r="AA21" s="34"/>
      <c r="AB21" s="34"/>
      <c r="AC21" s="34"/>
      <c r="AD21" s="34"/>
      <c r="AE21" s="34"/>
      <c r="AF21" s="34"/>
      <c r="AG21" s="74"/>
    </row>
    <row r="22" spans="2:33" x14ac:dyDescent="0.25">
      <c r="B22" s="9"/>
      <c r="C22" s="14"/>
      <c r="D22" s="14"/>
      <c r="E22" s="14"/>
      <c r="F22" s="14"/>
      <c r="G22" s="14"/>
      <c r="H22" s="14"/>
      <c r="I22" s="5"/>
      <c r="J22" s="14"/>
      <c r="K22" s="14"/>
      <c r="L22" s="14"/>
      <c r="M22" s="14"/>
      <c r="N22" s="14"/>
      <c r="O22" s="14"/>
      <c r="P22" s="14"/>
      <c r="Q22" s="3"/>
      <c r="S22" s="20"/>
      <c r="T22" s="20"/>
      <c r="U22" s="20"/>
      <c r="V22" s="20"/>
      <c r="W22" s="20"/>
      <c r="X22" s="20"/>
      <c r="Y22" s="77"/>
      <c r="Z22" s="76"/>
      <c r="AA22" s="34"/>
      <c r="AB22" s="34"/>
      <c r="AC22" s="34"/>
      <c r="AD22" s="34"/>
      <c r="AE22" s="34"/>
      <c r="AF22" s="34"/>
      <c r="AG22" s="74"/>
    </row>
    <row r="23" spans="2:33" x14ac:dyDescent="0.25">
      <c r="B23" s="9"/>
      <c r="C23" s="14"/>
      <c r="D23" s="14"/>
      <c r="E23" s="14"/>
      <c r="F23" s="14"/>
      <c r="G23" s="14"/>
      <c r="H23" s="14"/>
      <c r="I23" s="5"/>
      <c r="J23" s="14"/>
      <c r="K23" s="14"/>
      <c r="L23" s="14"/>
      <c r="M23" s="14"/>
      <c r="N23" s="14"/>
      <c r="O23" s="14"/>
      <c r="P23" s="14"/>
      <c r="Q23" s="3"/>
      <c r="S23" s="20"/>
      <c r="T23" s="20"/>
      <c r="U23" s="20"/>
      <c r="V23" s="20"/>
      <c r="W23" s="20"/>
      <c r="X23" s="20"/>
      <c r="Y23" s="77"/>
      <c r="Z23" s="76"/>
      <c r="AA23" s="34"/>
      <c r="AB23" s="34"/>
      <c r="AC23" s="34"/>
      <c r="AD23" s="34"/>
      <c r="AE23" s="34"/>
      <c r="AF23" s="34"/>
      <c r="AG23" s="74"/>
    </row>
    <row r="24" spans="2:33" x14ac:dyDescent="0.25">
      <c r="B24" s="9"/>
      <c r="C24" s="14"/>
      <c r="D24" s="14"/>
      <c r="E24" s="14"/>
      <c r="F24" s="14"/>
      <c r="G24" s="14"/>
      <c r="H24" s="14"/>
      <c r="I24" s="5"/>
      <c r="J24" s="14"/>
      <c r="K24" s="14"/>
      <c r="L24" s="14"/>
      <c r="M24" s="14"/>
      <c r="N24" s="14"/>
      <c r="O24" s="14"/>
      <c r="P24" s="14"/>
      <c r="Q24" s="3"/>
      <c r="S24" s="20"/>
      <c r="T24" s="20"/>
      <c r="U24" s="20"/>
      <c r="V24" s="20"/>
      <c r="W24" s="20"/>
      <c r="X24" s="20"/>
      <c r="Y24" s="77"/>
      <c r="Z24" s="76"/>
      <c r="AA24" s="34"/>
      <c r="AB24" s="34"/>
      <c r="AC24" s="34"/>
      <c r="AD24" s="34"/>
      <c r="AE24" s="34"/>
      <c r="AF24" s="34"/>
      <c r="AG24" s="74"/>
    </row>
    <row r="25" spans="2:33" x14ac:dyDescent="0.25">
      <c r="B25" s="9"/>
      <c r="C25" s="14"/>
      <c r="D25" s="14"/>
      <c r="E25" s="14"/>
      <c r="F25" s="14"/>
      <c r="G25" s="14"/>
      <c r="H25" s="14"/>
      <c r="I25" s="5"/>
      <c r="J25" s="14"/>
      <c r="K25" s="14"/>
      <c r="L25" s="14"/>
      <c r="M25" s="14"/>
      <c r="N25" s="14"/>
      <c r="O25" s="14"/>
      <c r="P25" s="14"/>
      <c r="Q25" s="3"/>
      <c r="S25" s="20"/>
      <c r="T25" s="20"/>
      <c r="U25" s="20"/>
      <c r="V25" s="20"/>
      <c r="W25" s="20"/>
      <c r="X25" s="20"/>
      <c r="Y25" s="77"/>
      <c r="Z25" s="76"/>
      <c r="AA25" s="34"/>
      <c r="AB25" s="34"/>
      <c r="AC25" s="34"/>
      <c r="AD25" s="34"/>
      <c r="AE25" s="34"/>
      <c r="AF25" s="34"/>
      <c r="AG25" s="74"/>
    </row>
    <row r="26" spans="2:33" x14ac:dyDescent="0.25">
      <c r="B26" s="9"/>
      <c r="C26" s="14"/>
      <c r="D26" s="14"/>
      <c r="E26" s="14"/>
      <c r="F26" s="14"/>
      <c r="G26" s="14"/>
      <c r="H26" s="14"/>
      <c r="I26" s="5"/>
      <c r="J26" s="14"/>
      <c r="K26" s="14"/>
      <c r="L26" s="14"/>
      <c r="M26" s="14"/>
      <c r="N26" s="14"/>
      <c r="O26" s="14"/>
      <c r="P26" s="14"/>
      <c r="Q26" s="3"/>
      <c r="S26" s="20"/>
      <c r="T26" s="20"/>
      <c r="U26" s="20"/>
      <c r="V26" s="20"/>
      <c r="W26" s="20"/>
      <c r="X26" s="20"/>
      <c r="Y26" s="77"/>
      <c r="Z26" s="76"/>
      <c r="AA26" s="34"/>
      <c r="AB26" s="34"/>
      <c r="AC26" s="34"/>
      <c r="AD26" s="34"/>
      <c r="AE26" s="34"/>
      <c r="AF26" s="34"/>
      <c r="AG26" s="74"/>
    </row>
    <row r="27" spans="2:33" ht="15.75" customHeight="1" thickBot="1" x14ac:dyDescent="0.3">
      <c r="B27" s="7"/>
      <c r="C27" s="15"/>
      <c r="D27" s="15"/>
      <c r="E27" s="15"/>
      <c r="F27" s="15"/>
      <c r="G27" s="15"/>
      <c r="H27" s="15"/>
      <c r="I27" s="8"/>
      <c r="J27" s="14"/>
      <c r="K27" s="15"/>
      <c r="L27" s="15"/>
      <c r="M27" s="15"/>
      <c r="N27" s="15"/>
      <c r="O27" s="15"/>
      <c r="P27" s="15"/>
      <c r="Q27" s="10"/>
      <c r="S27" s="20"/>
      <c r="T27" s="20"/>
      <c r="U27" s="20"/>
      <c r="V27" s="20"/>
      <c r="W27" s="20"/>
      <c r="X27" s="20"/>
      <c r="Y27" s="78"/>
      <c r="Z27" s="76"/>
      <c r="AA27" s="34"/>
      <c r="AB27" s="34"/>
      <c r="AC27" s="34"/>
      <c r="AD27" s="34"/>
      <c r="AE27" s="34"/>
      <c r="AF27" s="34"/>
      <c r="AG27" s="79"/>
    </row>
    <row r="28" spans="2:33" ht="15.75" customHeight="1" thickBot="1" x14ac:dyDescent="0.3">
      <c r="B28" s="63" t="s">
        <v>20</v>
      </c>
      <c r="C28" s="64">
        <v>3537.0643538236618</v>
      </c>
      <c r="D28" s="64">
        <v>1075.7159317731857</v>
      </c>
      <c r="E28" s="64">
        <v>1283.4037609100342</v>
      </c>
      <c r="F28" s="64">
        <v>0</v>
      </c>
      <c r="G28" s="64">
        <v>0</v>
      </c>
      <c r="H28" s="64">
        <v>0</v>
      </c>
      <c r="I28" s="64">
        <v>5896.1840465068817</v>
      </c>
      <c r="J28" s="14"/>
      <c r="K28" s="64">
        <v>1185.5059185400605</v>
      </c>
      <c r="L28" s="64">
        <v>193.33786877617243</v>
      </c>
      <c r="M28" s="64">
        <v>256.45476543158293</v>
      </c>
      <c r="N28" s="64">
        <v>367.1999990940094</v>
      </c>
      <c r="O28" s="64">
        <v>2451.0800216197968</v>
      </c>
      <c r="P28" s="64">
        <v>0</v>
      </c>
      <c r="Q28" s="64">
        <v>4453.578573461622</v>
      </c>
      <c r="S28" s="80">
        <v>0.44675375404206441</v>
      </c>
      <c r="T28" s="80">
        <v>0.2565140898889845</v>
      </c>
      <c r="U28" s="80">
        <v>0.29673215606895115</v>
      </c>
      <c r="V28" s="80">
        <v>0</v>
      </c>
      <c r="W28" s="80">
        <v>0</v>
      </c>
      <c r="X28" s="80">
        <v>0</v>
      </c>
      <c r="Y28" s="80">
        <v>1</v>
      </c>
      <c r="Z28" s="76"/>
      <c r="AA28" s="80">
        <f t="shared" ref="AA28:AF28" si="7">IFERROR(AVERAGE(AA8:AA27), "")</f>
        <v>0.25060045677724263</v>
      </c>
      <c r="AB28" s="80">
        <f t="shared" si="7"/>
        <v>3.8353845051438025E-2</v>
      </c>
      <c r="AC28" s="80">
        <f t="shared" si="7"/>
        <v>5.735225523757731E-2</v>
      </c>
      <c r="AD28" s="80">
        <f t="shared" si="7"/>
        <v>6.3990582362317347E-2</v>
      </c>
      <c r="AE28" s="80">
        <f t="shared" si="7"/>
        <v>0.58970286057142474</v>
      </c>
      <c r="AF28" s="80">
        <f t="shared" si="7"/>
        <v>0</v>
      </c>
      <c r="AG28" s="80">
        <f>AVERAGE(AG8:AG27)</f>
        <v>1</v>
      </c>
    </row>
    <row r="29" spans="2:33" x14ac:dyDescent="0.25">
      <c r="B29" s="9"/>
      <c r="C29" s="9"/>
      <c r="D29" s="9"/>
      <c r="E29" s="9"/>
      <c r="F29" s="9"/>
      <c r="G29" s="9"/>
      <c r="H29" s="9"/>
      <c r="I29" s="5"/>
      <c r="J29" s="9"/>
      <c r="K29" s="9"/>
      <c r="L29" s="9"/>
      <c r="M29" s="9"/>
      <c r="N29" s="9"/>
      <c r="O29" s="9"/>
      <c r="P29" s="9"/>
      <c r="Q29" s="3"/>
    </row>
    <row r="30" spans="2:33" x14ac:dyDescent="0.25">
      <c r="B30" s="9"/>
      <c r="C30" s="9"/>
      <c r="D30" s="9"/>
      <c r="E30" s="9"/>
      <c r="F30" s="9"/>
      <c r="G30" s="9"/>
      <c r="H30" s="9"/>
      <c r="I30" s="5"/>
      <c r="J30" s="9"/>
      <c r="K30" s="9"/>
      <c r="L30" s="9"/>
      <c r="M30" s="9"/>
      <c r="N30" s="9"/>
      <c r="O30" s="9"/>
      <c r="P30" s="9"/>
      <c r="Q30" s="3"/>
    </row>
  </sheetData>
  <mergeCells count="31">
    <mergeCell ref="S4:Y4"/>
    <mergeCell ref="AA4:AG4"/>
    <mergeCell ref="S5:X5"/>
    <mergeCell ref="AA5:AF5"/>
    <mergeCell ref="S6:S7"/>
    <mergeCell ref="U6:U7"/>
    <mergeCell ref="W6:W7"/>
    <mergeCell ref="X6:X7"/>
    <mergeCell ref="Y6:Y7"/>
    <mergeCell ref="Z6:Z7"/>
    <mergeCell ref="AA6:AA7"/>
    <mergeCell ref="AC6:AC7"/>
    <mergeCell ref="AE6:AE7"/>
    <mergeCell ref="AF6:AF7"/>
    <mergeCell ref="AG6:AG7"/>
    <mergeCell ref="Q6:Q7"/>
    <mergeCell ref="C4:I4"/>
    <mergeCell ref="K4:Q4"/>
    <mergeCell ref="C5:H5"/>
    <mergeCell ref="K5:P5"/>
    <mergeCell ref="I6:I7"/>
    <mergeCell ref="J6:J7"/>
    <mergeCell ref="K6:K7"/>
    <mergeCell ref="M6:M7"/>
    <mergeCell ref="O6:O7"/>
    <mergeCell ref="P6:P7"/>
    <mergeCell ref="B6:B7"/>
    <mergeCell ref="C6:C7"/>
    <mergeCell ref="E6:E7"/>
    <mergeCell ref="G6:G7"/>
    <mergeCell ref="H6:H7"/>
  </mergeCells>
  <pageMargins left="0.7" right="0.7" top="0.75" bottom="0.75" header="0.3" footer="0.3"/>
  <pageSetup orientation="portrait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theme="9"/>
  </sheetPr>
  <dimension ref="A1:G26"/>
  <sheetViews>
    <sheetView workbookViewId="0"/>
  </sheetViews>
  <sheetFormatPr defaultRowHeight="15" x14ac:dyDescent="0.25"/>
  <cols>
    <col min="1" max="1" width="4.140625" style="95" customWidth="1"/>
    <col min="2" max="2" width="20.7109375" style="95" customWidth="1"/>
    <col min="3" max="3" width="12" style="95" customWidth="1"/>
    <col min="4" max="4" width="12.42578125" style="95" customWidth="1"/>
    <col min="7" max="7" width="13.5703125" style="95" customWidth="1"/>
  </cols>
  <sheetData>
    <row r="1" spans="2:7" ht="34.5" customHeight="1" x14ac:dyDescent="0.25">
      <c r="B1" s="60" t="s">
        <v>59</v>
      </c>
      <c r="C1" s="58"/>
    </row>
    <row r="2" spans="2:7" s="61" customFormat="1" x14ac:dyDescent="0.25">
      <c r="B2" s="67" t="s">
        <v>100</v>
      </c>
    </row>
    <row r="3" spans="2:7" s="61" customFormat="1" ht="15.75" customHeight="1" thickBot="1" x14ac:dyDescent="0.3"/>
    <row r="4" spans="2:7" s="61" customFormat="1" x14ac:dyDescent="0.25">
      <c r="B4" s="148" t="s">
        <v>101</v>
      </c>
      <c r="C4" s="145" t="s">
        <v>102</v>
      </c>
      <c r="D4" s="145" t="s">
        <v>103</v>
      </c>
      <c r="E4" s="145" t="s">
        <v>83</v>
      </c>
      <c r="F4" s="145" t="s">
        <v>104</v>
      </c>
      <c r="G4" s="145" t="s">
        <v>105</v>
      </c>
    </row>
    <row r="5" spans="2:7" s="61" customFormat="1" ht="54" customHeight="1" thickBot="1" x14ac:dyDescent="0.3">
      <c r="B5" s="120"/>
      <c r="C5" s="120"/>
      <c r="D5" s="120"/>
      <c r="E5" s="120"/>
      <c r="F5" s="120"/>
      <c r="G5" s="120"/>
    </row>
    <row r="6" spans="2:7" x14ac:dyDescent="0.25">
      <c r="B6" s="4" t="s">
        <v>16</v>
      </c>
      <c r="C6" s="12">
        <v>1386</v>
      </c>
      <c r="D6" s="12">
        <v>1386</v>
      </c>
      <c r="E6" s="12">
        <v>2354.4549150466919</v>
      </c>
      <c r="F6" s="12">
        <v>623.78261411935091</v>
      </c>
      <c r="G6" s="20">
        <v>1</v>
      </c>
    </row>
    <row r="7" spans="2:7" x14ac:dyDescent="0.25">
      <c r="B7" s="4" t="s">
        <v>17</v>
      </c>
      <c r="C7" s="12">
        <v>85</v>
      </c>
      <c r="D7" s="12">
        <v>85</v>
      </c>
      <c r="E7" s="12">
        <v>85.217388868331909</v>
      </c>
      <c r="F7" s="12">
        <v>134.40256577730179</v>
      </c>
      <c r="G7" s="20">
        <v>1</v>
      </c>
    </row>
    <row r="8" spans="2:7" x14ac:dyDescent="0.25">
      <c r="B8" s="4" t="s">
        <v>18</v>
      </c>
      <c r="C8" s="12">
        <v>13</v>
      </c>
      <c r="D8" s="12">
        <v>13</v>
      </c>
      <c r="E8" s="12">
        <v>13.03324770927429</v>
      </c>
      <c r="F8" s="12">
        <v>3.750000074505806</v>
      </c>
      <c r="G8" s="20">
        <v>1</v>
      </c>
    </row>
    <row r="9" spans="2:7" x14ac:dyDescent="0.25">
      <c r="B9" s="9" t="s">
        <v>19</v>
      </c>
      <c r="C9" s="16">
        <v>512</v>
      </c>
      <c r="D9" s="16">
        <v>512</v>
      </c>
      <c r="E9" s="16">
        <v>1084.3588021993639</v>
      </c>
      <c r="F9" s="16">
        <v>423.57073856890202</v>
      </c>
      <c r="G9" s="20">
        <v>1</v>
      </c>
    </row>
    <row r="10" spans="2:7" x14ac:dyDescent="0.25">
      <c r="B10" s="9"/>
      <c r="C10" s="16"/>
      <c r="D10" s="16"/>
      <c r="E10" s="16"/>
      <c r="F10" s="16"/>
      <c r="G10" s="20"/>
    </row>
    <row r="11" spans="2:7" x14ac:dyDescent="0.25">
      <c r="B11" s="9"/>
      <c r="C11" s="16"/>
      <c r="D11" s="16"/>
      <c r="E11" s="16"/>
      <c r="F11" s="16"/>
      <c r="G11" s="20"/>
    </row>
    <row r="12" spans="2:7" x14ac:dyDescent="0.25">
      <c r="B12" s="9"/>
      <c r="C12" s="16"/>
      <c r="D12" s="16"/>
      <c r="E12" s="16"/>
      <c r="F12" s="16"/>
      <c r="G12" s="20"/>
    </row>
    <row r="13" spans="2:7" x14ac:dyDescent="0.25">
      <c r="B13" s="9"/>
      <c r="C13" s="16"/>
      <c r="D13" s="16"/>
      <c r="E13" s="16"/>
      <c r="F13" s="16"/>
      <c r="G13" s="20"/>
    </row>
    <row r="14" spans="2:7" x14ac:dyDescent="0.25">
      <c r="B14" s="9"/>
      <c r="C14" s="16"/>
      <c r="D14" s="16"/>
      <c r="E14" s="16"/>
      <c r="F14" s="16"/>
      <c r="G14" s="20"/>
    </row>
    <row r="15" spans="2:7" x14ac:dyDescent="0.25">
      <c r="B15" s="9"/>
      <c r="C15" s="16"/>
      <c r="D15" s="16"/>
      <c r="E15" s="16"/>
      <c r="F15" s="16"/>
      <c r="G15" s="20"/>
    </row>
    <row r="16" spans="2:7" x14ac:dyDescent="0.25">
      <c r="B16" s="9"/>
      <c r="C16" s="16"/>
      <c r="D16" s="16"/>
      <c r="E16" s="16"/>
      <c r="F16" s="16"/>
      <c r="G16" s="20"/>
    </row>
    <row r="17" spans="2:7" x14ac:dyDescent="0.25">
      <c r="B17" s="9"/>
      <c r="C17" s="16"/>
      <c r="D17" s="16"/>
      <c r="E17" s="16"/>
      <c r="F17" s="16"/>
      <c r="G17" s="20"/>
    </row>
    <row r="18" spans="2:7" x14ac:dyDescent="0.25">
      <c r="B18" s="9"/>
      <c r="C18" s="16"/>
      <c r="D18" s="16"/>
      <c r="E18" s="16"/>
      <c r="F18" s="16"/>
      <c r="G18" s="20"/>
    </row>
    <row r="19" spans="2:7" x14ac:dyDescent="0.25">
      <c r="B19" s="9"/>
      <c r="C19" s="16"/>
      <c r="D19" s="16"/>
      <c r="E19" s="16"/>
      <c r="F19" s="16"/>
      <c r="G19" s="20"/>
    </row>
    <row r="20" spans="2:7" x14ac:dyDescent="0.25">
      <c r="B20" s="9"/>
      <c r="C20" s="16"/>
      <c r="D20" s="16"/>
      <c r="E20" s="16"/>
      <c r="F20" s="16"/>
      <c r="G20" s="20"/>
    </row>
    <row r="21" spans="2:7" x14ac:dyDescent="0.25">
      <c r="B21" s="9"/>
      <c r="C21" s="16"/>
      <c r="D21" s="16"/>
      <c r="E21" s="16"/>
      <c r="F21" s="16"/>
      <c r="G21" s="20"/>
    </row>
    <row r="22" spans="2:7" x14ac:dyDescent="0.25">
      <c r="B22" s="9"/>
      <c r="C22" s="16"/>
      <c r="D22" s="16"/>
      <c r="E22" s="16"/>
      <c r="F22" s="16"/>
      <c r="G22" s="20"/>
    </row>
    <row r="23" spans="2:7" x14ac:dyDescent="0.25">
      <c r="B23" s="9"/>
      <c r="C23" s="16"/>
      <c r="D23" s="16"/>
      <c r="E23" s="16"/>
      <c r="F23" s="16"/>
      <c r="G23" s="20"/>
    </row>
    <row r="24" spans="2:7" x14ac:dyDescent="0.25">
      <c r="B24" s="9"/>
      <c r="C24" s="16"/>
      <c r="D24" s="16"/>
      <c r="E24" s="16"/>
      <c r="F24" s="16"/>
      <c r="G24" s="20"/>
    </row>
    <row r="25" spans="2:7" ht="15.75" customHeight="1" thickBot="1" x14ac:dyDescent="0.3">
      <c r="B25" s="7"/>
      <c r="C25" s="17"/>
      <c r="D25" s="17"/>
      <c r="E25" s="17"/>
      <c r="F25" s="17"/>
      <c r="G25" s="62"/>
    </row>
    <row r="26" spans="2:7" ht="15.75" customHeight="1" thickBot="1" x14ac:dyDescent="0.3">
      <c r="B26" s="63" t="s">
        <v>35</v>
      </c>
      <c r="C26" s="64">
        <v>1996</v>
      </c>
      <c r="D26" s="64">
        <v>1996</v>
      </c>
      <c r="E26" s="64">
        <v>3537.0643538236618</v>
      </c>
      <c r="F26" s="64">
        <v>1185.5059185400605</v>
      </c>
      <c r="G26" s="63"/>
    </row>
  </sheetData>
  <mergeCells count="6">
    <mergeCell ref="G4:G5"/>
    <mergeCell ref="B4:B5"/>
    <mergeCell ref="C4:C5"/>
    <mergeCell ref="D4:D5"/>
    <mergeCell ref="E4:E5"/>
    <mergeCell ref="F4:F5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theme="8"/>
  </sheetPr>
  <dimension ref="B1:H34"/>
  <sheetViews>
    <sheetView workbookViewId="0"/>
  </sheetViews>
  <sheetFormatPr defaultRowHeight="15" x14ac:dyDescent="0.25"/>
  <cols>
    <col min="4" max="8" width="10.5703125" style="95" customWidth="1"/>
  </cols>
  <sheetData>
    <row r="1" spans="2:8" x14ac:dyDescent="0.25">
      <c r="B1" s="57" t="s">
        <v>118</v>
      </c>
    </row>
    <row r="2" spans="2:8" ht="26.25" customHeight="1" x14ac:dyDescent="0.4">
      <c r="B2" s="65"/>
    </row>
    <row r="3" spans="2:8" ht="15.75" customHeight="1" thickBot="1" x14ac:dyDescent="0.3"/>
    <row r="4" spans="2:8" x14ac:dyDescent="0.25">
      <c r="B4" s="140" t="s">
        <v>12</v>
      </c>
      <c r="C4" s="141" t="s">
        <v>107</v>
      </c>
      <c r="D4" s="141" t="s">
        <v>119</v>
      </c>
      <c r="E4" s="141" t="s">
        <v>120</v>
      </c>
      <c r="F4" s="141" t="s">
        <v>121</v>
      </c>
      <c r="G4" s="141" t="s">
        <v>122</v>
      </c>
      <c r="H4" s="141" t="s">
        <v>123</v>
      </c>
    </row>
    <row r="5" spans="2:8" x14ac:dyDescent="0.25">
      <c r="B5" s="125"/>
      <c r="C5" s="125"/>
      <c r="D5" s="125"/>
      <c r="E5" s="125"/>
      <c r="F5" s="125"/>
      <c r="G5" s="125"/>
      <c r="H5" s="125"/>
    </row>
    <row r="6" spans="2:8" ht="15.75" customHeight="1" thickBot="1" x14ac:dyDescent="0.3">
      <c r="B6" s="133"/>
      <c r="C6" s="133"/>
      <c r="D6" s="133"/>
      <c r="E6" s="133"/>
      <c r="F6" s="133"/>
      <c r="G6" s="133"/>
      <c r="H6" s="133"/>
    </row>
    <row r="7" spans="2:8" x14ac:dyDescent="0.25">
      <c r="B7" t="s">
        <v>16</v>
      </c>
      <c r="C7" s="51">
        <v>2575</v>
      </c>
      <c r="D7" s="51">
        <v>507.78190000000001</v>
      </c>
      <c r="E7" s="51">
        <v>564.63</v>
      </c>
      <c r="F7" s="51">
        <v>361.0772</v>
      </c>
      <c r="G7" s="51">
        <v>413.83690000000001</v>
      </c>
      <c r="H7" s="51">
        <v>727.16520000000003</v>
      </c>
    </row>
    <row r="8" spans="2:8" x14ac:dyDescent="0.25">
      <c r="B8" t="s">
        <v>17</v>
      </c>
      <c r="C8" s="51">
        <v>299</v>
      </c>
      <c r="D8" s="51">
        <v>11.722200000000001</v>
      </c>
      <c r="E8" s="51">
        <v>30.029</v>
      </c>
      <c r="F8" s="51">
        <v>44.466799999999992</v>
      </c>
      <c r="G8" s="51">
        <v>75.901499999999999</v>
      </c>
      <c r="H8" s="51">
        <v>136.81989999999999</v>
      </c>
    </row>
    <row r="9" spans="2:8" x14ac:dyDescent="0.25">
      <c r="B9" t="s">
        <v>18</v>
      </c>
      <c r="C9" s="51">
        <v>69</v>
      </c>
      <c r="D9" s="51">
        <v>9.8750999999999998</v>
      </c>
      <c r="E9" s="51">
        <v>11.466699999999999</v>
      </c>
      <c r="F9" s="51">
        <v>5.2827999999999999</v>
      </c>
      <c r="G9" s="51">
        <v>15.992100000000001</v>
      </c>
      <c r="H9" s="51">
        <v>26.3704</v>
      </c>
    </row>
    <row r="10" spans="2:8" x14ac:dyDescent="0.25">
      <c r="B10" s="111" t="s">
        <v>19</v>
      </c>
      <c r="C10" s="112">
        <v>1337</v>
      </c>
      <c r="D10" s="112">
        <v>108.0879</v>
      </c>
      <c r="E10" s="112">
        <v>227.89259999999999</v>
      </c>
      <c r="F10" s="112">
        <v>313.74189999999999</v>
      </c>
      <c r="G10" s="112">
        <v>382.94970000000001</v>
      </c>
      <c r="H10" s="112">
        <v>304.02109999999999</v>
      </c>
    </row>
    <row r="11" spans="2:8" x14ac:dyDescent="0.25">
      <c r="B11" s="95" t="s">
        <v>124</v>
      </c>
      <c r="C11" s="51">
        <v>4280</v>
      </c>
      <c r="D11" s="51">
        <v>637.46709999999996</v>
      </c>
      <c r="E11" s="51">
        <v>834.01829999999995</v>
      </c>
      <c r="F11" s="51">
        <v>724.56870000000004</v>
      </c>
      <c r="G11" s="51">
        <v>888.68020000000001</v>
      </c>
      <c r="H11" s="51">
        <v>1194.3766000000001</v>
      </c>
    </row>
    <row r="12" spans="2:8" x14ac:dyDescent="0.25">
      <c r="B12" s="95"/>
      <c r="C12" s="51"/>
      <c r="D12" s="110">
        <v>0.14894091121495326</v>
      </c>
      <c r="E12" s="110">
        <v>0.19486408878504671</v>
      </c>
      <c r="F12" s="110">
        <v>0.16929175233644861</v>
      </c>
      <c r="G12" s="110">
        <v>0.20763556074766357</v>
      </c>
      <c r="H12" s="110">
        <v>0.27905995327102806</v>
      </c>
    </row>
    <row r="13" spans="2:8" x14ac:dyDescent="0.25">
      <c r="C13" s="51"/>
      <c r="D13" s="51"/>
      <c r="E13" s="51"/>
      <c r="F13" s="51"/>
      <c r="G13" s="51"/>
      <c r="H13" s="51"/>
    </row>
    <row r="14" spans="2:8" x14ac:dyDescent="0.25">
      <c r="C14" s="51"/>
      <c r="D14" s="51"/>
      <c r="E14" s="51"/>
      <c r="F14" s="51"/>
      <c r="G14" s="51"/>
      <c r="H14" s="51"/>
    </row>
    <row r="15" spans="2:8" x14ac:dyDescent="0.25">
      <c r="C15" s="51"/>
      <c r="D15" s="51"/>
      <c r="E15" s="51"/>
      <c r="F15" s="51"/>
      <c r="G15" s="51"/>
      <c r="H15" s="51"/>
    </row>
    <row r="16" spans="2:8" x14ac:dyDescent="0.25">
      <c r="C16" s="51"/>
      <c r="D16" s="51"/>
      <c r="E16" s="51"/>
      <c r="F16" s="51"/>
      <c r="G16" s="51"/>
      <c r="H16" s="51"/>
    </row>
    <row r="17" spans="3:8" x14ac:dyDescent="0.25">
      <c r="C17" s="51"/>
      <c r="D17" s="51"/>
      <c r="E17" s="51"/>
      <c r="F17" s="51"/>
      <c r="G17" s="51"/>
      <c r="H17" s="51"/>
    </row>
    <row r="18" spans="3:8" x14ac:dyDescent="0.25">
      <c r="C18" s="51"/>
      <c r="D18" s="51"/>
      <c r="E18" s="51"/>
      <c r="F18" s="51"/>
      <c r="G18" s="51"/>
      <c r="H18" s="51"/>
    </row>
    <row r="19" spans="3:8" x14ac:dyDescent="0.25">
      <c r="C19" s="51"/>
      <c r="D19" s="51"/>
      <c r="E19" s="51"/>
      <c r="F19" s="51"/>
      <c r="G19" s="51"/>
      <c r="H19" s="51"/>
    </row>
    <row r="20" spans="3:8" x14ac:dyDescent="0.25">
      <c r="C20" s="51"/>
      <c r="D20" s="51"/>
      <c r="E20" s="51"/>
      <c r="F20" s="51"/>
      <c r="G20" s="51"/>
      <c r="H20" s="51"/>
    </row>
    <row r="21" spans="3:8" x14ac:dyDescent="0.25">
      <c r="C21" s="51"/>
      <c r="D21" s="51"/>
      <c r="E21" s="51"/>
      <c r="F21" s="51"/>
      <c r="G21" s="51"/>
      <c r="H21" s="51"/>
    </row>
    <row r="22" spans="3:8" x14ac:dyDescent="0.25">
      <c r="C22" s="51"/>
      <c r="D22" s="51"/>
      <c r="E22" s="51"/>
      <c r="F22" s="51"/>
      <c r="G22" s="51"/>
      <c r="H22" s="51"/>
    </row>
    <row r="23" spans="3:8" x14ac:dyDescent="0.25">
      <c r="C23" s="51"/>
      <c r="D23" s="51"/>
      <c r="E23" s="51"/>
      <c r="F23" s="51"/>
      <c r="G23" s="51"/>
      <c r="H23" s="51"/>
    </row>
    <row r="24" spans="3:8" x14ac:dyDescent="0.25">
      <c r="C24" s="51"/>
      <c r="D24" s="51"/>
      <c r="E24" s="51"/>
      <c r="F24" s="51"/>
      <c r="G24" s="51"/>
      <c r="H24" s="51"/>
    </row>
    <row r="25" spans="3:8" x14ac:dyDescent="0.25">
      <c r="C25" s="51"/>
      <c r="D25" s="51"/>
      <c r="E25" s="51"/>
      <c r="F25" s="51"/>
      <c r="G25" s="51"/>
      <c r="H25" s="51"/>
    </row>
    <row r="26" spans="3:8" x14ac:dyDescent="0.25">
      <c r="C26" s="51"/>
      <c r="D26" s="51"/>
      <c r="E26" s="51"/>
      <c r="F26" s="51"/>
      <c r="G26" s="51"/>
      <c r="H26" s="51"/>
    </row>
    <row r="27" spans="3:8" x14ac:dyDescent="0.25">
      <c r="C27" s="51"/>
      <c r="D27" s="51"/>
      <c r="E27" s="51"/>
      <c r="F27" s="51"/>
      <c r="G27" s="51"/>
      <c r="H27" s="51"/>
    </row>
    <row r="28" spans="3:8" x14ac:dyDescent="0.25">
      <c r="C28" s="51"/>
      <c r="D28" s="51"/>
      <c r="E28" s="51"/>
      <c r="F28" s="51"/>
      <c r="G28" s="51"/>
      <c r="H28" s="51"/>
    </row>
    <row r="29" spans="3:8" x14ac:dyDescent="0.25">
      <c r="C29" s="51"/>
      <c r="D29" s="51"/>
      <c r="E29" s="51"/>
      <c r="F29" s="51"/>
      <c r="G29" s="51"/>
      <c r="H29" s="51"/>
    </row>
    <row r="30" spans="3:8" x14ac:dyDescent="0.25">
      <c r="C30" s="51"/>
      <c r="D30" s="51"/>
      <c r="E30" s="51"/>
      <c r="F30" s="51"/>
      <c r="G30" s="51"/>
      <c r="H30" s="51"/>
    </row>
    <row r="31" spans="3:8" x14ac:dyDescent="0.25">
      <c r="C31" s="51"/>
      <c r="D31" s="51"/>
      <c r="E31" s="51"/>
      <c r="F31" s="51"/>
      <c r="G31" s="51"/>
      <c r="H31" s="51"/>
    </row>
    <row r="32" spans="3:8" x14ac:dyDescent="0.25">
      <c r="C32" s="51"/>
      <c r="D32" s="51"/>
      <c r="E32" s="51"/>
      <c r="F32" s="51"/>
      <c r="G32" s="51"/>
      <c r="H32" s="51"/>
    </row>
    <row r="33" spans="3:8" x14ac:dyDescent="0.25">
      <c r="C33" s="51"/>
      <c r="D33" s="51"/>
      <c r="E33" s="51"/>
      <c r="F33" s="51"/>
      <c r="G33" s="51"/>
      <c r="H33" s="51"/>
    </row>
    <row r="34" spans="3:8" x14ac:dyDescent="0.25">
      <c r="C34" s="51"/>
      <c r="D34" s="51"/>
      <c r="E34" s="51"/>
      <c r="F34" s="51"/>
      <c r="G34" s="51"/>
      <c r="H34" s="51"/>
    </row>
  </sheetData>
  <mergeCells count="7">
    <mergeCell ref="H4:H6"/>
    <mergeCell ref="B4:B6"/>
    <mergeCell ref="C4:C6"/>
    <mergeCell ref="D4:D6"/>
    <mergeCell ref="E4:E6"/>
    <mergeCell ref="F4:F6"/>
    <mergeCell ref="G4:G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9"/>
  </sheetPr>
  <dimension ref="A1:M28"/>
  <sheetViews>
    <sheetView workbookViewId="0"/>
  </sheetViews>
  <sheetFormatPr defaultRowHeight="15" x14ac:dyDescent="0.25"/>
  <cols>
    <col min="1" max="1" width="5.5703125" style="95" customWidth="1"/>
    <col min="2" max="2" width="14.140625" style="95" customWidth="1"/>
  </cols>
  <sheetData>
    <row r="1" spans="2:13" x14ac:dyDescent="0.25">
      <c r="B1" s="59" t="s">
        <v>0</v>
      </c>
    </row>
    <row r="2" spans="2:13" x14ac:dyDescent="0.25">
      <c r="B2" t="s">
        <v>21</v>
      </c>
      <c r="C2" t="s">
        <v>22</v>
      </c>
    </row>
    <row r="3" spans="2:13" ht="15.75" customHeight="1" thickBot="1" x14ac:dyDescent="0.3"/>
    <row r="4" spans="2:13" ht="15.75" customHeight="1" thickBot="1" x14ac:dyDescent="0.3">
      <c r="B4" s="18"/>
      <c r="C4" s="121" t="s">
        <v>9</v>
      </c>
      <c r="D4" s="114"/>
      <c r="E4" s="114"/>
      <c r="F4" s="114"/>
      <c r="G4" s="114"/>
      <c r="H4" s="114"/>
      <c r="I4" s="114"/>
      <c r="J4" s="114"/>
      <c r="K4" s="114"/>
      <c r="L4" s="114"/>
      <c r="M4" s="114"/>
    </row>
    <row r="5" spans="2:13" ht="15.75" customHeight="1" thickBot="1" x14ac:dyDescent="0.3">
      <c r="C5" s="121" t="s">
        <v>13</v>
      </c>
      <c r="D5" s="114"/>
      <c r="E5" s="114"/>
      <c r="G5" s="121" t="s">
        <v>14</v>
      </c>
      <c r="H5" s="114"/>
      <c r="I5" s="114"/>
      <c r="K5" s="121" t="s">
        <v>15</v>
      </c>
      <c r="L5" s="114"/>
      <c r="M5" s="114"/>
    </row>
    <row r="6" spans="2:13" ht="24.75" customHeight="1" thickBot="1" x14ac:dyDescent="0.3">
      <c r="B6" s="93" t="s">
        <v>12</v>
      </c>
      <c r="C6" s="92" t="s">
        <v>23</v>
      </c>
      <c r="D6" s="92" t="s">
        <v>24</v>
      </c>
      <c r="E6" s="92" t="s">
        <v>25</v>
      </c>
      <c r="F6" s="92"/>
      <c r="G6" s="92" t="s">
        <v>23</v>
      </c>
      <c r="H6" s="92" t="s">
        <v>24</v>
      </c>
      <c r="I6" s="92" t="s">
        <v>25</v>
      </c>
      <c r="J6" s="92"/>
      <c r="K6" s="92" t="s">
        <v>23</v>
      </c>
      <c r="L6" s="92" t="s">
        <v>24</v>
      </c>
      <c r="M6" s="92" t="s">
        <v>25</v>
      </c>
    </row>
    <row r="7" spans="2:13" x14ac:dyDescent="0.25">
      <c r="B7" s="4" t="s">
        <v>16</v>
      </c>
      <c r="C7" s="6">
        <v>349.0518810749054</v>
      </c>
      <c r="D7" s="6">
        <v>203.91680979728699</v>
      </c>
      <c r="E7" s="34">
        <v>0.36876736994937437</v>
      </c>
      <c r="F7" s="35"/>
      <c r="G7" s="6">
        <v>602.59462708234787</v>
      </c>
      <c r="H7" s="6">
        <v>351.6490872502327</v>
      </c>
      <c r="I7" s="34">
        <v>0.36851077137687405</v>
      </c>
      <c r="J7" s="35"/>
      <c r="K7" s="6">
        <v>705.21605694293976</v>
      </c>
      <c r="L7" s="6">
        <v>409.32276716828352</v>
      </c>
      <c r="M7" s="34">
        <v>0.36725752240590942</v>
      </c>
    </row>
    <row r="8" spans="2:13" x14ac:dyDescent="0.25">
      <c r="B8" s="4" t="s">
        <v>17</v>
      </c>
      <c r="C8" s="6">
        <v>71.485963940620422</v>
      </c>
      <c r="D8" s="6">
        <v>49.823548227548599</v>
      </c>
      <c r="E8" s="34">
        <v>0.41071427406681171</v>
      </c>
      <c r="F8" s="35"/>
      <c r="G8" s="6">
        <v>130.5652737617493</v>
      </c>
      <c r="H8" s="6">
        <v>91.000035226345062</v>
      </c>
      <c r="I8" s="34">
        <v>0.41071427491040524</v>
      </c>
      <c r="J8" s="35"/>
      <c r="K8" s="6">
        <v>130.5652737617493</v>
      </c>
      <c r="L8" s="6">
        <v>91.000035226345062</v>
      </c>
      <c r="M8" s="34">
        <v>0.41071427491040524</v>
      </c>
    </row>
    <row r="9" spans="2:13" x14ac:dyDescent="0.25">
      <c r="B9" s="4" t="s">
        <v>18</v>
      </c>
      <c r="C9" s="6">
        <v>24.222516298294071</v>
      </c>
      <c r="D9" s="6">
        <v>16.882360011339191</v>
      </c>
      <c r="E9" s="34">
        <v>0.41071428810947846</v>
      </c>
      <c r="F9" s="35"/>
      <c r="G9" s="6">
        <v>24.222516298294071</v>
      </c>
      <c r="H9" s="6">
        <v>16.882360011339191</v>
      </c>
      <c r="I9" s="34">
        <v>0.41071428810947846</v>
      </c>
      <c r="J9" s="35"/>
      <c r="K9" s="6">
        <v>25.404102563858029</v>
      </c>
      <c r="L9" s="6">
        <v>17.705889791250229</v>
      </c>
      <c r="M9" s="34">
        <v>0.41071428743021321</v>
      </c>
    </row>
    <row r="10" spans="2:13" x14ac:dyDescent="0.25">
      <c r="B10" s="4" t="s">
        <v>19</v>
      </c>
      <c r="C10" s="6">
        <v>284.19338083267212</v>
      </c>
      <c r="D10" s="6">
        <v>54.583795964717858</v>
      </c>
      <c r="E10" s="34">
        <v>0.16112005088631573</v>
      </c>
      <c r="F10" s="35"/>
      <c r="G10" s="6">
        <v>342.52352595329279</v>
      </c>
      <c r="H10" s="6">
        <v>66.247945606708527</v>
      </c>
      <c r="I10" s="34">
        <v>0.16206597136998185</v>
      </c>
      <c r="J10" s="35"/>
      <c r="K10" s="6">
        <v>495.95365500450129</v>
      </c>
      <c r="L10" s="6">
        <v>98.53199115395546</v>
      </c>
      <c r="M10" s="34">
        <v>0.16574326359377281</v>
      </c>
    </row>
    <row r="11" spans="2:13" x14ac:dyDescent="0.25">
      <c r="B11" s="4"/>
      <c r="C11" s="6"/>
      <c r="D11" s="6"/>
      <c r="E11" s="34"/>
      <c r="F11" s="35"/>
      <c r="G11" s="6"/>
      <c r="H11" s="6"/>
      <c r="I11" s="34"/>
      <c r="J11" s="35"/>
      <c r="K11" s="6"/>
      <c r="L11" s="6"/>
      <c r="M11" s="34"/>
    </row>
    <row r="12" spans="2:13" x14ac:dyDescent="0.25">
      <c r="B12" s="4"/>
      <c r="C12" s="6"/>
      <c r="D12" s="6"/>
      <c r="E12" s="34"/>
      <c r="F12" s="35"/>
      <c r="G12" s="6"/>
      <c r="H12" s="6"/>
      <c r="I12" s="34"/>
      <c r="J12" s="35"/>
      <c r="K12" s="6"/>
      <c r="L12" s="6"/>
      <c r="M12" s="34"/>
    </row>
    <row r="13" spans="2:13" x14ac:dyDescent="0.25">
      <c r="B13" s="4"/>
      <c r="C13" s="6"/>
      <c r="D13" s="6"/>
      <c r="E13" s="34"/>
      <c r="F13" s="35"/>
      <c r="G13" s="6"/>
      <c r="H13" s="6"/>
      <c r="I13" s="34"/>
      <c r="J13" s="35"/>
      <c r="K13" s="6"/>
      <c r="L13" s="6"/>
      <c r="M13" s="34"/>
    </row>
    <row r="14" spans="2:13" x14ac:dyDescent="0.25">
      <c r="B14" s="4"/>
      <c r="C14" s="6"/>
      <c r="D14" s="6"/>
      <c r="E14" s="34"/>
      <c r="F14" s="35"/>
      <c r="G14" s="6"/>
      <c r="H14" s="6"/>
      <c r="I14" s="34"/>
      <c r="J14" s="35"/>
      <c r="K14" s="6"/>
      <c r="L14" s="6"/>
      <c r="M14" s="34"/>
    </row>
    <row r="15" spans="2:13" x14ac:dyDescent="0.25">
      <c r="B15" s="9"/>
      <c r="C15" s="31"/>
      <c r="D15" s="31"/>
      <c r="E15" s="34"/>
      <c r="F15" s="31"/>
      <c r="G15" s="31"/>
      <c r="H15" s="31"/>
      <c r="I15" s="34"/>
      <c r="J15" s="31"/>
      <c r="K15" s="31"/>
      <c r="L15" s="31"/>
      <c r="M15" s="34"/>
    </row>
    <row r="16" spans="2:13" x14ac:dyDescent="0.25">
      <c r="B16" s="9"/>
      <c r="C16" s="31"/>
      <c r="D16" s="31"/>
      <c r="E16" s="34"/>
      <c r="F16" s="31"/>
      <c r="G16" s="31"/>
      <c r="H16" s="31"/>
      <c r="I16" s="34"/>
      <c r="J16" s="31"/>
      <c r="K16" s="31"/>
      <c r="L16" s="31"/>
      <c r="M16" s="34"/>
    </row>
    <row r="17" spans="2:13" x14ac:dyDescent="0.25">
      <c r="B17" s="9"/>
      <c r="C17" s="31"/>
      <c r="D17" s="31"/>
      <c r="E17" s="34"/>
      <c r="F17" s="31"/>
      <c r="G17" s="31"/>
      <c r="H17" s="31"/>
      <c r="I17" s="34"/>
      <c r="J17" s="31"/>
      <c r="K17" s="31"/>
      <c r="L17" s="31"/>
      <c r="M17" s="34"/>
    </row>
    <row r="18" spans="2:13" x14ac:dyDescent="0.25">
      <c r="B18" s="9"/>
      <c r="C18" s="31"/>
      <c r="D18" s="31"/>
      <c r="E18" s="34"/>
      <c r="F18" s="31"/>
      <c r="G18" s="31"/>
      <c r="H18" s="31"/>
      <c r="I18" s="34"/>
      <c r="J18" s="31"/>
      <c r="K18" s="31"/>
      <c r="L18" s="31"/>
      <c r="M18" s="34"/>
    </row>
    <row r="19" spans="2:13" x14ac:dyDescent="0.25">
      <c r="B19" s="9"/>
      <c r="C19" s="31"/>
      <c r="D19" s="31"/>
      <c r="E19" s="34"/>
      <c r="F19" s="31"/>
      <c r="G19" s="31"/>
      <c r="H19" s="31"/>
      <c r="I19" s="34"/>
      <c r="J19" s="31"/>
      <c r="K19" s="31"/>
      <c r="L19" s="31"/>
      <c r="M19" s="34"/>
    </row>
    <row r="20" spans="2:13" x14ac:dyDescent="0.25">
      <c r="B20" s="9"/>
      <c r="C20" s="31"/>
      <c r="D20" s="31"/>
      <c r="E20" s="34"/>
      <c r="F20" s="31"/>
      <c r="G20" s="31"/>
      <c r="H20" s="31"/>
      <c r="I20" s="34"/>
      <c r="J20" s="31"/>
      <c r="K20" s="31"/>
      <c r="L20" s="31"/>
      <c r="M20" s="34"/>
    </row>
    <row r="21" spans="2:13" x14ac:dyDescent="0.25">
      <c r="B21" s="9"/>
      <c r="C21" s="31"/>
      <c r="D21" s="31"/>
      <c r="E21" s="34"/>
      <c r="F21" s="31"/>
      <c r="G21" s="31"/>
      <c r="H21" s="31"/>
      <c r="I21" s="34"/>
      <c r="J21" s="31"/>
      <c r="K21" s="31"/>
      <c r="L21" s="31"/>
      <c r="M21" s="34"/>
    </row>
    <row r="22" spans="2:13" x14ac:dyDescent="0.25">
      <c r="B22" s="9"/>
      <c r="C22" s="31"/>
      <c r="D22" s="31"/>
      <c r="E22" s="34"/>
      <c r="F22" s="31"/>
      <c r="G22" s="31"/>
      <c r="H22" s="31"/>
      <c r="I22" s="34"/>
      <c r="J22" s="31"/>
      <c r="K22" s="31"/>
      <c r="L22" s="31"/>
      <c r="M22" s="34"/>
    </row>
    <row r="23" spans="2:13" x14ac:dyDescent="0.25">
      <c r="B23" s="9"/>
      <c r="C23" s="31"/>
      <c r="D23" s="31"/>
      <c r="E23" s="34"/>
      <c r="F23" s="31"/>
      <c r="G23" s="31"/>
      <c r="H23" s="31"/>
      <c r="I23" s="34"/>
      <c r="J23" s="31"/>
      <c r="K23" s="31"/>
      <c r="L23" s="31"/>
      <c r="M23" s="34"/>
    </row>
    <row r="24" spans="2:13" x14ac:dyDescent="0.25">
      <c r="B24" s="9"/>
      <c r="C24" s="31"/>
      <c r="D24" s="31"/>
      <c r="E24" s="34"/>
      <c r="F24" s="31"/>
      <c r="G24" s="31"/>
      <c r="H24" s="31"/>
      <c r="I24" s="34"/>
      <c r="J24" s="31"/>
      <c r="K24" s="31"/>
      <c r="L24" s="31"/>
      <c r="M24" s="34"/>
    </row>
    <row r="25" spans="2:13" x14ac:dyDescent="0.25">
      <c r="B25" s="9"/>
      <c r="C25" s="31"/>
      <c r="D25" s="31"/>
      <c r="E25" s="34"/>
      <c r="F25" s="31"/>
      <c r="G25" s="31"/>
      <c r="H25" s="31"/>
      <c r="I25" s="34"/>
      <c r="J25" s="31"/>
      <c r="K25" s="31"/>
      <c r="L25" s="31"/>
      <c r="M25" s="34"/>
    </row>
    <row r="26" spans="2:13" ht="15.75" customHeight="1" thickBot="1" x14ac:dyDescent="0.3">
      <c r="B26" s="19"/>
      <c r="C26" s="36"/>
      <c r="D26" s="36"/>
      <c r="E26" s="34"/>
      <c r="F26" s="37"/>
      <c r="G26" s="36"/>
      <c r="H26" s="36"/>
      <c r="I26" s="34"/>
      <c r="J26" s="37"/>
      <c r="K26" s="36"/>
      <c r="L26" s="36"/>
      <c r="M26" s="34"/>
    </row>
    <row r="27" spans="2:13" ht="15.75" customHeight="1" thickBot="1" x14ac:dyDescent="0.3">
      <c r="B27" s="101" t="s">
        <v>20</v>
      </c>
      <c r="C27" s="22">
        <v>728.953742146492</v>
      </c>
      <c r="D27" s="22">
        <v>325.20651400089264</v>
      </c>
      <c r="E27" s="23">
        <v>0.33782899575299508</v>
      </c>
      <c r="F27" s="24"/>
      <c r="G27" s="22">
        <v>1099.9059430956841</v>
      </c>
      <c r="H27" s="22">
        <v>525.77942809462547</v>
      </c>
      <c r="I27" s="23">
        <v>0.3380013264416849</v>
      </c>
      <c r="J27" s="24"/>
      <c r="K27" s="22">
        <v>1357.1390882730484</v>
      </c>
      <c r="L27" s="22">
        <v>616.56068333983421</v>
      </c>
      <c r="M27" s="23">
        <v>0.33860733708507518</v>
      </c>
    </row>
    <row r="28" spans="2:13" x14ac:dyDescent="0.25">
      <c r="B28" s="12"/>
      <c r="C28" s="12"/>
      <c r="D28" s="12"/>
      <c r="E28" s="20"/>
      <c r="F28" s="21"/>
      <c r="G28" s="12"/>
      <c r="H28" s="12"/>
      <c r="I28" s="20"/>
      <c r="J28" s="21"/>
      <c r="K28" s="12"/>
      <c r="L28" s="12"/>
      <c r="M28" s="20"/>
    </row>
  </sheetData>
  <mergeCells count="4">
    <mergeCell ref="C4:M4"/>
    <mergeCell ref="C5:E5"/>
    <mergeCell ref="G5:I5"/>
    <mergeCell ref="K5:M5"/>
  </mergeCells>
  <pageMargins left="0.7" right="0.7" top="0.75" bottom="0.75" header="0.3" footer="0.3"/>
  <pageSetup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9"/>
  </sheetPr>
  <dimension ref="A1:AG30"/>
  <sheetViews>
    <sheetView workbookViewId="0"/>
  </sheetViews>
  <sheetFormatPr defaultColWidth="9.140625" defaultRowHeight="15" x14ac:dyDescent="0.25"/>
  <cols>
    <col min="1" max="1" width="5.140625" style="95" customWidth="1"/>
    <col min="2" max="2" width="14.42578125" style="95" customWidth="1"/>
    <col min="3" max="3" width="9.140625" style="95" customWidth="1"/>
    <col min="4" max="16384" width="9.140625" style="95"/>
  </cols>
  <sheetData>
    <row r="1" spans="1:33" x14ac:dyDescent="0.25">
      <c r="B1" s="59" t="s">
        <v>0</v>
      </c>
    </row>
    <row r="2" spans="1:33" x14ac:dyDescent="0.25">
      <c r="A2" t="s">
        <v>26</v>
      </c>
      <c r="B2" t="s">
        <v>27</v>
      </c>
      <c r="C2" t="s">
        <v>28</v>
      </c>
    </row>
    <row r="4" spans="1:33" ht="15.75" customHeight="1" thickBot="1" x14ac:dyDescent="0.3">
      <c r="B4" s="4"/>
      <c r="C4" s="122" t="s">
        <v>3</v>
      </c>
      <c r="D4" s="120"/>
      <c r="E4" s="120"/>
      <c r="F4" s="120"/>
      <c r="G4" s="120"/>
      <c r="H4" s="120"/>
      <c r="I4" s="120"/>
      <c r="J4" s="1"/>
      <c r="K4" s="122" t="s">
        <v>4</v>
      </c>
      <c r="L4" s="120"/>
      <c r="M4" s="120"/>
      <c r="N4" s="120"/>
      <c r="O4" s="120"/>
      <c r="P4" s="120"/>
      <c r="Q4" s="120"/>
      <c r="S4" s="122" t="s">
        <v>3</v>
      </c>
      <c r="T4" s="120"/>
      <c r="U4" s="120"/>
      <c r="V4" s="120"/>
      <c r="W4" s="120"/>
      <c r="X4" s="120"/>
      <c r="Y4" s="120"/>
      <c r="Z4" s="1"/>
      <c r="AA4" s="122" t="s">
        <v>4</v>
      </c>
      <c r="AB4" s="120"/>
      <c r="AC4" s="120"/>
      <c r="AD4" s="120"/>
      <c r="AE4" s="120"/>
      <c r="AF4" s="120"/>
      <c r="AG4" s="120"/>
    </row>
    <row r="5" spans="1:33" ht="15.75" customHeight="1" thickBot="1" x14ac:dyDescent="0.3">
      <c r="C5" s="121" t="s">
        <v>29</v>
      </c>
      <c r="D5" s="114"/>
      <c r="E5" s="114"/>
      <c r="F5" s="114"/>
      <c r="G5" s="114"/>
      <c r="H5" s="114"/>
      <c r="I5" s="2"/>
      <c r="K5" s="121" t="s">
        <v>29</v>
      </c>
      <c r="L5" s="114"/>
      <c r="M5" s="114"/>
      <c r="N5" s="114"/>
      <c r="O5" s="114"/>
      <c r="P5" s="114"/>
      <c r="Q5" s="92"/>
      <c r="S5" s="121" t="s">
        <v>29</v>
      </c>
      <c r="T5" s="114"/>
      <c r="U5" s="114"/>
      <c r="V5" s="114"/>
      <c r="W5" s="114"/>
      <c r="X5" s="114"/>
      <c r="Y5" s="2"/>
      <c r="AA5" s="121" t="s">
        <v>29</v>
      </c>
      <c r="AB5" s="114"/>
      <c r="AC5" s="114"/>
      <c r="AD5" s="114"/>
      <c r="AE5" s="114"/>
      <c r="AF5" s="114"/>
      <c r="AG5" s="92"/>
    </row>
    <row r="6" spans="1:33" ht="20.25" customHeight="1" x14ac:dyDescent="0.25">
      <c r="B6" s="126" t="s">
        <v>12</v>
      </c>
      <c r="C6" s="119" t="s">
        <v>30</v>
      </c>
      <c r="D6" s="97" t="s">
        <v>31</v>
      </c>
      <c r="E6" s="119" t="s">
        <v>32</v>
      </c>
      <c r="F6" s="97" t="s">
        <v>33</v>
      </c>
      <c r="G6" s="119" t="s">
        <v>34</v>
      </c>
      <c r="H6" s="119" t="s">
        <v>19</v>
      </c>
      <c r="I6" s="123" t="s">
        <v>35</v>
      </c>
      <c r="J6" s="124"/>
      <c r="K6" s="119" t="s">
        <v>30</v>
      </c>
      <c r="L6" s="97" t="s">
        <v>31</v>
      </c>
      <c r="M6" s="119" t="s">
        <v>32</v>
      </c>
      <c r="N6" s="97" t="s">
        <v>33</v>
      </c>
      <c r="O6" s="119" t="s">
        <v>34</v>
      </c>
      <c r="P6" s="119" t="s">
        <v>19</v>
      </c>
      <c r="Q6" s="119" t="s">
        <v>35</v>
      </c>
      <c r="S6" s="119" t="s">
        <v>30</v>
      </c>
      <c r="T6" s="97" t="s">
        <v>31</v>
      </c>
      <c r="U6" s="119" t="s">
        <v>32</v>
      </c>
      <c r="V6" s="97" t="s">
        <v>33</v>
      </c>
      <c r="W6" s="119" t="s">
        <v>34</v>
      </c>
      <c r="X6" s="119" t="s">
        <v>19</v>
      </c>
      <c r="Y6" s="123" t="s">
        <v>35</v>
      </c>
      <c r="Z6" s="124"/>
      <c r="AA6" s="119" t="s">
        <v>30</v>
      </c>
      <c r="AB6" s="97" t="s">
        <v>31</v>
      </c>
      <c r="AC6" s="119" t="s">
        <v>32</v>
      </c>
      <c r="AD6" s="97" t="s">
        <v>33</v>
      </c>
      <c r="AE6" s="119" t="s">
        <v>34</v>
      </c>
      <c r="AF6" s="119" t="s">
        <v>19</v>
      </c>
      <c r="AG6" s="119" t="s">
        <v>35</v>
      </c>
    </row>
    <row r="7" spans="1:33" ht="15.75" customHeight="1" thickBot="1" x14ac:dyDescent="0.3">
      <c r="B7" s="120"/>
      <c r="C7" s="120"/>
      <c r="D7" s="92" t="s">
        <v>36</v>
      </c>
      <c r="E7" s="120"/>
      <c r="F7" s="92" t="s">
        <v>37</v>
      </c>
      <c r="G7" s="120"/>
      <c r="H7" s="120"/>
      <c r="I7" s="120"/>
      <c r="J7" s="125"/>
      <c r="K7" s="120"/>
      <c r="L7" s="92" t="s">
        <v>36</v>
      </c>
      <c r="M7" s="120"/>
      <c r="N7" s="92" t="s">
        <v>37</v>
      </c>
      <c r="O7" s="120"/>
      <c r="P7" s="120"/>
      <c r="Q7" s="120"/>
      <c r="S7" s="120"/>
      <c r="T7" s="92" t="s">
        <v>36</v>
      </c>
      <c r="U7" s="120"/>
      <c r="V7" s="92" t="s">
        <v>37</v>
      </c>
      <c r="W7" s="120"/>
      <c r="X7" s="120"/>
      <c r="Y7" s="120"/>
      <c r="Z7" s="125"/>
      <c r="AA7" s="120"/>
      <c r="AB7" s="92" t="s">
        <v>36</v>
      </c>
      <c r="AC7" s="120"/>
      <c r="AD7" s="92" t="s">
        <v>37</v>
      </c>
      <c r="AE7" s="120"/>
      <c r="AF7" s="120"/>
      <c r="AG7" s="120"/>
    </row>
    <row r="8" spans="1:33" x14ac:dyDescent="0.25">
      <c r="B8" s="4" t="s">
        <v>16</v>
      </c>
      <c r="C8" s="12">
        <v>393.70850360393518</v>
      </c>
      <c r="D8" s="12">
        <v>377.85468339920038</v>
      </c>
      <c r="E8" s="12">
        <v>342.9757821559906</v>
      </c>
      <c r="F8" s="12">
        <v>0</v>
      </c>
      <c r="G8" s="12">
        <v>0</v>
      </c>
      <c r="H8" s="12">
        <v>0</v>
      </c>
      <c r="I8" s="5">
        <v>1114.5389691591263</v>
      </c>
      <c r="J8" s="11"/>
      <c r="K8" s="6">
        <v>143.80841621756551</v>
      </c>
      <c r="L8" s="6">
        <v>78.100921854376793</v>
      </c>
      <c r="M8" s="6">
        <v>79.546373605728149</v>
      </c>
      <c r="N8" s="6">
        <v>166.59999847412109</v>
      </c>
      <c r="O8" s="6">
        <v>167.44000148773191</v>
      </c>
      <c r="P8" s="6">
        <v>0</v>
      </c>
      <c r="Q8" s="3">
        <v>635.49571163952351</v>
      </c>
      <c r="S8" s="20">
        <v>0.35324785808159948</v>
      </c>
      <c r="T8" s="20">
        <v>0.33902330367530903</v>
      </c>
      <c r="U8" s="20">
        <v>0.30772883824309138</v>
      </c>
      <c r="V8" s="20">
        <v>0</v>
      </c>
      <c r="W8" s="20">
        <v>0</v>
      </c>
      <c r="X8" s="20">
        <v>0</v>
      </c>
      <c r="Y8" s="77">
        <v>0.99999999999999989</v>
      </c>
      <c r="Z8" s="73"/>
      <c r="AA8" s="34">
        <f t="shared" ref="AA8:AA11" si="0">IFERROR(K8/$Q8, "")</f>
        <v>0.22629329133717099</v>
      </c>
      <c r="AB8" s="34">
        <f t="shared" ref="AB8:AB11" si="1">IFERROR(L8/$Q8, "")</f>
        <v>0.12289763789732464</v>
      </c>
      <c r="AC8" s="34">
        <f t="shared" ref="AC8:AC11" si="2">IFERROR(M8/$Q8, "")</f>
        <v>0.12517216426292704</v>
      </c>
      <c r="AD8" s="34">
        <f t="shared" ref="AD8:AD11" si="3">IFERROR(N8/$Q8, "")</f>
        <v>0.26215754948889841</v>
      </c>
      <c r="AE8" s="34">
        <f t="shared" ref="AE8:AE11" si="4">IFERROR(O8/$Q8, "")</f>
        <v>0.26347935701367881</v>
      </c>
      <c r="AF8" s="34">
        <f t="shared" ref="AF8:AF11" si="5">IFERROR(P8/$Q8, "")</f>
        <v>0</v>
      </c>
      <c r="AG8" s="74">
        <f t="shared" ref="AG8:AG11" si="6">SUM(AA8:AF8)</f>
        <v>1</v>
      </c>
    </row>
    <row r="9" spans="1:33" x14ac:dyDescent="0.25">
      <c r="B9" s="4" t="s">
        <v>17</v>
      </c>
      <c r="C9" s="12">
        <v>80.204601287841797</v>
      </c>
      <c r="D9" s="12">
        <v>106.2710967063904</v>
      </c>
      <c r="E9" s="12">
        <v>35.089513540267937</v>
      </c>
      <c r="F9" s="12">
        <v>0</v>
      </c>
      <c r="G9" s="12">
        <v>0</v>
      </c>
      <c r="H9" s="12">
        <v>0</v>
      </c>
      <c r="I9" s="5">
        <v>221.56521153450012</v>
      </c>
      <c r="J9" s="11"/>
      <c r="K9" s="6">
        <v>127.06923228502269</v>
      </c>
      <c r="L9" s="6">
        <v>49.388483315706253</v>
      </c>
      <c r="M9" s="6">
        <v>39.783333659172058</v>
      </c>
      <c r="N9" s="6">
        <v>113.8999991416931</v>
      </c>
      <c r="O9" s="6">
        <v>1543.040013551712</v>
      </c>
      <c r="P9" s="6">
        <v>0</v>
      </c>
      <c r="Q9" s="3">
        <v>1873.1810619533062</v>
      </c>
      <c r="S9" s="20">
        <v>0.36199094944719273</v>
      </c>
      <c r="T9" s="20">
        <v>0.47963800801753043</v>
      </c>
      <c r="U9" s="20">
        <v>0.15837104253527687</v>
      </c>
      <c r="V9" s="20">
        <v>0</v>
      </c>
      <c r="W9" s="20">
        <v>0</v>
      </c>
      <c r="X9" s="20">
        <v>0</v>
      </c>
      <c r="Y9" s="77">
        <v>1</v>
      </c>
      <c r="Z9" s="73"/>
      <c r="AA9" s="34">
        <f t="shared" si="0"/>
        <v>6.7836065005119198E-2</v>
      </c>
      <c r="AB9" s="34">
        <f t="shared" si="1"/>
        <v>2.6366102198473639E-2</v>
      </c>
      <c r="AC9" s="34">
        <f t="shared" si="2"/>
        <v>2.1238381311461156E-2</v>
      </c>
      <c r="AD9" s="34">
        <f t="shared" si="3"/>
        <v>6.0805653791375106E-2</v>
      </c>
      <c r="AE9" s="34">
        <f t="shared" si="4"/>
        <v>0.82375379769357082</v>
      </c>
      <c r="AF9" s="34">
        <f t="shared" si="5"/>
        <v>0</v>
      </c>
      <c r="AG9" s="74">
        <f t="shared" si="6"/>
        <v>1</v>
      </c>
    </row>
    <row r="10" spans="1:33" x14ac:dyDescent="0.25">
      <c r="B10" s="4" t="s">
        <v>18</v>
      </c>
      <c r="C10" s="12">
        <v>3.0076725482940669</v>
      </c>
      <c r="D10" s="12">
        <v>10.025575160980219</v>
      </c>
      <c r="E10" s="12">
        <v>30.07672643661499</v>
      </c>
      <c r="F10" s="12">
        <v>0</v>
      </c>
      <c r="G10" s="12">
        <v>0</v>
      </c>
      <c r="H10" s="12">
        <v>0</v>
      </c>
      <c r="I10" s="5">
        <v>43.109974145889275</v>
      </c>
      <c r="J10" s="11"/>
      <c r="K10" s="6">
        <v>2.0000000596046452</v>
      </c>
      <c r="L10" s="6">
        <v>2.500000074505806</v>
      </c>
      <c r="M10" s="6">
        <v>10.26666688919067</v>
      </c>
      <c r="N10" s="6">
        <v>0</v>
      </c>
      <c r="O10" s="6">
        <v>286.58000254631042</v>
      </c>
      <c r="P10" s="6">
        <v>0</v>
      </c>
      <c r="Q10" s="3">
        <v>301.34666956961155</v>
      </c>
      <c r="S10" s="20">
        <v>6.9767440317077101E-2</v>
      </c>
      <c r="T10" s="20">
        <v>0.23255813439025691</v>
      </c>
      <c r="U10" s="20">
        <v>0.69767442529266599</v>
      </c>
      <c r="V10" s="20">
        <v>0</v>
      </c>
      <c r="W10" s="20">
        <v>0</v>
      </c>
      <c r="X10" s="20">
        <v>0</v>
      </c>
      <c r="Y10" s="77">
        <v>1</v>
      </c>
      <c r="Z10" s="73"/>
      <c r="AA10" s="34">
        <f t="shared" si="0"/>
        <v>6.6368746084404361E-3</v>
      </c>
      <c r="AB10" s="34">
        <f t="shared" si="1"/>
        <v>8.2960932605505439E-3</v>
      </c>
      <c r="AC10" s="34">
        <f t="shared" si="2"/>
        <v>3.4069289379748909E-2</v>
      </c>
      <c r="AD10" s="34">
        <f t="shared" si="3"/>
        <v>0</v>
      </c>
      <c r="AE10" s="34">
        <f t="shared" si="4"/>
        <v>0.95099774275126014</v>
      </c>
      <c r="AF10" s="34">
        <f t="shared" si="5"/>
        <v>0</v>
      </c>
      <c r="AG10" s="74">
        <f t="shared" si="6"/>
        <v>1</v>
      </c>
    </row>
    <row r="11" spans="1:33" x14ac:dyDescent="0.25">
      <c r="B11" s="4" t="s">
        <v>19</v>
      </c>
      <c r="C11" s="12">
        <v>350.54404485225677</v>
      </c>
      <c r="D11" s="12">
        <v>58.086870431900017</v>
      </c>
      <c r="E11" s="12">
        <v>185.8547217845917</v>
      </c>
      <c r="F11" s="12">
        <v>0</v>
      </c>
      <c r="G11" s="12">
        <v>0</v>
      </c>
      <c r="H11" s="12">
        <v>0</v>
      </c>
      <c r="I11" s="5">
        <v>594.48563706874847</v>
      </c>
      <c r="J11" s="11"/>
      <c r="K11" s="6">
        <v>160.61878274381161</v>
      </c>
      <c r="L11" s="6">
        <v>4.2829671651124954</v>
      </c>
      <c r="M11" s="6">
        <v>24.675458669662479</v>
      </c>
      <c r="N11" s="6">
        <v>0</v>
      </c>
      <c r="O11" s="6">
        <v>454.02000403404242</v>
      </c>
      <c r="P11" s="6">
        <v>0</v>
      </c>
      <c r="Q11" s="3">
        <v>643.59721261262894</v>
      </c>
      <c r="S11" s="20">
        <v>0.58965940132834294</v>
      </c>
      <c r="T11" s="20">
        <v>9.7709459758037256E-2</v>
      </c>
      <c r="U11" s="20">
        <v>0.31263113891361988</v>
      </c>
      <c r="V11" s="20">
        <v>0</v>
      </c>
      <c r="W11" s="20">
        <v>0</v>
      </c>
      <c r="X11" s="20">
        <v>0</v>
      </c>
      <c r="Y11" s="77">
        <v>1</v>
      </c>
      <c r="Z11" s="73"/>
      <c r="AA11" s="34">
        <f t="shared" si="0"/>
        <v>0.24956413669318597</v>
      </c>
      <c r="AB11" s="34">
        <f t="shared" si="1"/>
        <v>6.6547323095545261E-3</v>
      </c>
      <c r="AC11" s="34">
        <f t="shared" si="2"/>
        <v>3.8339909163830156E-2</v>
      </c>
      <c r="AD11" s="34">
        <f t="shared" si="3"/>
        <v>0</v>
      </c>
      <c r="AE11" s="34">
        <f t="shared" si="4"/>
        <v>0.70544122183342939</v>
      </c>
      <c r="AF11" s="34">
        <f t="shared" si="5"/>
        <v>0</v>
      </c>
      <c r="AG11" s="74">
        <f t="shared" si="6"/>
        <v>1</v>
      </c>
    </row>
    <row r="12" spans="1:33" x14ac:dyDescent="0.25">
      <c r="B12" s="4"/>
      <c r="C12" s="12"/>
      <c r="D12" s="12"/>
      <c r="E12" s="12"/>
      <c r="F12" s="12"/>
      <c r="G12" s="12"/>
      <c r="H12" s="12"/>
      <c r="I12" s="5"/>
      <c r="J12" s="13"/>
      <c r="K12" s="6"/>
      <c r="L12" s="6"/>
      <c r="M12" s="6"/>
      <c r="N12" s="6"/>
      <c r="O12" s="6"/>
      <c r="P12" s="6"/>
      <c r="Q12" s="3"/>
      <c r="S12" s="20"/>
      <c r="T12" s="20"/>
      <c r="U12" s="20"/>
      <c r="V12" s="20"/>
      <c r="W12" s="20"/>
      <c r="X12" s="20"/>
      <c r="Y12" s="77"/>
      <c r="Z12" s="75"/>
      <c r="AA12" s="34"/>
      <c r="AB12" s="34"/>
      <c r="AC12" s="34"/>
      <c r="AD12" s="34"/>
      <c r="AE12" s="34"/>
      <c r="AF12" s="34"/>
      <c r="AG12" s="74"/>
    </row>
    <row r="13" spans="1:33" x14ac:dyDescent="0.25">
      <c r="B13" s="9"/>
      <c r="C13" s="14"/>
      <c r="D13" s="14"/>
      <c r="E13" s="14"/>
      <c r="F13" s="14"/>
      <c r="G13" s="14"/>
      <c r="H13" s="14"/>
      <c r="I13" s="5"/>
      <c r="J13" s="14"/>
      <c r="K13" s="14"/>
      <c r="L13" s="14"/>
      <c r="M13" s="14"/>
      <c r="N13" s="14"/>
      <c r="O13" s="14"/>
      <c r="P13" s="14"/>
      <c r="Q13" s="3"/>
      <c r="S13" s="20"/>
      <c r="T13" s="20"/>
      <c r="U13" s="20"/>
      <c r="V13" s="20"/>
      <c r="W13" s="20"/>
      <c r="X13" s="20"/>
      <c r="Y13" s="77"/>
      <c r="Z13" s="76"/>
      <c r="AA13" s="34"/>
      <c r="AB13" s="34"/>
      <c r="AC13" s="34"/>
      <c r="AD13" s="34"/>
      <c r="AE13" s="34"/>
      <c r="AF13" s="34"/>
      <c r="AG13" s="74"/>
    </row>
    <row r="14" spans="1:33" x14ac:dyDescent="0.25">
      <c r="B14" s="9"/>
      <c r="C14" s="14"/>
      <c r="D14" s="14"/>
      <c r="E14" s="14"/>
      <c r="F14" s="14"/>
      <c r="G14" s="14"/>
      <c r="H14" s="14"/>
      <c r="I14" s="5"/>
      <c r="J14" s="14"/>
      <c r="K14" s="14"/>
      <c r="L14" s="14"/>
      <c r="M14" s="14"/>
      <c r="N14" s="14"/>
      <c r="O14" s="14"/>
      <c r="P14" s="14"/>
      <c r="Q14" s="3"/>
      <c r="S14" s="20"/>
      <c r="T14" s="20"/>
      <c r="U14" s="20"/>
      <c r="V14" s="20"/>
      <c r="W14" s="20"/>
      <c r="X14" s="20"/>
      <c r="Y14" s="77"/>
      <c r="Z14" s="76"/>
      <c r="AA14" s="34"/>
      <c r="AB14" s="34"/>
      <c r="AC14" s="34"/>
      <c r="AD14" s="34"/>
      <c r="AE14" s="34"/>
      <c r="AF14" s="34"/>
      <c r="AG14" s="74"/>
    </row>
    <row r="15" spans="1:33" x14ac:dyDescent="0.25">
      <c r="B15" s="9"/>
      <c r="C15" s="14"/>
      <c r="D15" s="14"/>
      <c r="E15" s="14"/>
      <c r="F15" s="14"/>
      <c r="G15" s="14"/>
      <c r="H15" s="14"/>
      <c r="I15" s="5"/>
      <c r="J15" s="14"/>
      <c r="K15" s="14"/>
      <c r="L15" s="14"/>
      <c r="M15" s="14"/>
      <c r="N15" s="14"/>
      <c r="O15" s="14"/>
      <c r="P15" s="14"/>
      <c r="Q15" s="3"/>
      <c r="S15" s="20"/>
      <c r="T15" s="20"/>
      <c r="U15" s="20"/>
      <c r="V15" s="20"/>
      <c r="W15" s="20"/>
      <c r="X15" s="20"/>
      <c r="Y15" s="77"/>
      <c r="Z15" s="76"/>
      <c r="AA15" s="34"/>
      <c r="AB15" s="34"/>
      <c r="AC15" s="34"/>
      <c r="AD15" s="34"/>
      <c r="AE15" s="34"/>
      <c r="AF15" s="34"/>
      <c r="AG15" s="74"/>
    </row>
    <row r="16" spans="1:33" x14ac:dyDescent="0.25">
      <c r="B16" s="9"/>
      <c r="C16" s="14"/>
      <c r="D16" s="14"/>
      <c r="E16" s="14"/>
      <c r="F16" s="14"/>
      <c r="G16" s="14"/>
      <c r="H16" s="14"/>
      <c r="I16" s="5"/>
      <c r="J16" s="14"/>
      <c r="K16" s="14"/>
      <c r="L16" s="14"/>
      <c r="M16" s="14"/>
      <c r="N16" s="14"/>
      <c r="O16" s="14"/>
      <c r="P16" s="14"/>
      <c r="Q16" s="3"/>
      <c r="S16" s="20"/>
      <c r="T16" s="20"/>
      <c r="U16" s="20"/>
      <c r="V16" s="20"/>
      <c r="W16" s="20"/>
      <c r="X16" s="20"/>
      <c r="Y16" s="77"/>
      <c r="Z16" s="76"/>
      <c r="AA16" s="34"/>
      <c r="AB16" s="34"/>
      <c r="AC16" s="34"/>
      <c r="AD16" s="34"/>
      <c r="AE16" s="34"/>
      <c r="AF16" s="34"/>
      <c r="AG16" s="74"/>
    </row>
    <row r="17" spans="2:33" x14ac:dyDescent="0.25">
      <c r="B17" s="9"/>
      <c r="C17" s="14"/>
      <c r="D17" s="14"/>
      <c r="E17" s="14"/>
      <c r="F17" s="14"/>
      <c r="G17" s="14"/>
      <c r="H17" s="14"/>
      <c r="I17" s="5"/>
      <c r="J17" s="14"/>
      <c r="K17" s="14"/>
      <c r="L17" s="14"/>
      <c r="M17" s="14"/>
      <c r="N17" s="14"/>
      <c r="O17" s="14"/>
      <c r="P17" s="14"/>
      <c r="Q17" s="3"/>
      <c r="S17" s="20"/>
      <c r="T17" s="20"/>
      <c r="U17" s="20"/>
      <c r="V17" s="20"/>
      <c r="W17" s="20"/>
      <c r="X17" s="20"/>
      <c r="Y17" s="77"/>
      <c r="Z17" s="76"/>
      <c r="AA17" s="34"/>
      <c r="AB17" s="34"/>
      <c r="AC17" s="34"/>
      <c r="AD17" s="34"/>
      <c r="AE17" s="34"/>
      <c r="AF17" s="34"/>
      <c r="AG17" s="74"/>
    </row>
    <row r="18" spans="2:33" x14ac:dyDescent="0.25">
      <c r="B18" s="9"/>
      <c r="C18" s="14"/>
      <c r="D18" s="14"/>
      <c r="E18" s="14"/>
      <c r="F18" s="14"/>
      <c r="G18" s="14"/>
      <c r="H18" s="14"/>
      <c r="I18" s="5"/>
      <c r="J18" s="14"/>
      <c r="K18" s="14"/>
      <c r="L18" s="14"/>
      <c r="M18" s="14"/>
      <c r="N18" s="14"/>
      <c r="O18" s="14"/>
      <c r="P18" s="14"/>
      <c r="Q18" s="3"/>
      <c r="S18" s="20"/>
      <c r="T18" s="20"/>
      <c r="U18" s="20"/>
      <c r="V18" s="20"/>
      <c r="W18" s="20"/>
      <c r="X18" s="20"/>
      <c r="Y18" s="77"/>
      <c r="Z18" s="76"/>
      <c r="AA18" s="34"/>
      <c r="AB18" s="34"/>
      <c r="AC18" s="34"/>
      <c r="AD18" s="34"/>
      <c r="AE18" s="34"/>
      <c r="AF18" s="34"/>
      <c r="AG18" s="74"/>
    </row>
    <row r="19" spans="2:33" x14ac:dyDescent="0.25">
      <c r="B19" s="9"/>
      <c r="C19" s="14"/>
      <c r="D19" s="14"/>
      <c r="E19" s="14"/>
      <c r="F19" s="14"/>
      <c r="G19" s="14"/>
      <c r="H19" s="14"/>
      <c r="I19" s="5"/>
      <c r="J19" s="14"/>
      <c r="K19" s="14"/>
      <c r="L19" s="14"/>
      <c r="M19" s="14"/>
      <c r="N19" s="14"/>
      <c r="O19" s="14"/>
      <c r="P19" s="14"/>
      <c r="Q19" s="3"/>
      <c r="S19" s="20"/>
      <c r="T19" s="20"/>
      <c r="U19" s="20"/>
      <c r="V19" s="20"/>
      <c r="W19" s="20"/>
      <c r="X19" s="20"/>
      <c r="Y19" s="77"/>
      <c r="Z19" s="76"/>
      <c r="AA19" s="34"/>
      <c r="AB19" s="34"/>
      <c r="AC19" s="34"/>
      <c r="AD19" s="34"/>
      <c r="AE19" s="34"/>
      <c r="AF19" s="34"/>
      <c r="AG19" s="74"/>
    </row>
    <row r="20" spans="2:33" x14ac:dyDescent="0.25">
      <c r="B20" s="9"/>
      <c r="C20" s="14"/>
      <c r="D20" s="14"/>
      <c r="E20" s="14"/>
      <c r="F20" s="14"/>
      <c r="G20" s="14"/>
      <c r="H20" s="14"/>
      <c r="I20" s="5"/>
      <c r="J20" s="14"/>
      <c r="K20" s="14"/>
      <c r="L20" s="14"/>
      <c r="M20" s="14"/>
      <c r="N20" s="14"/>
      <c r="O20" s="14"/>
      <c r="P20" s="14"/>
      <c r="Q20" s="3"/>
      <c r="S20" s="20"/>
      <c r="T20" s="20"/>
      <c r="U20" s="20"/>
      <c r="V20" s="20"/>
      <c r="W20" s="20"/>
      <c r="X20" s="20"/>
      <c r="Y20" s="77"/>
      <c r="Z20" s="76"/>
      <c r="AA20" s="34"/>
      <c r="AB20" s="34"/>
      <c r="AC20" s="34"/>
      <c r="AD20" s="34"/>
      <c r="AE20" s="34"/>
      <c r="AF20" s="34"/>
      <c r="AG20" s="74"/>
    </row>
    <row r="21" spans="2:33" x14ac:dyDescent="0.25">
      <c r="B21" s="9"/>
      <c r="C21" s="14"/>
      <c r="D21" s="14"/>
      <c r="E21" s="14"/>
      <c r="F21" s="14"/>
      <c r="G21" s="14"/>
      <c r="H21" s="14"/>
      <c r="I21" s="5"/>
      <c r="J21" s="14"/>
      <c r="K21" s="14"/>
      <c r="L21" s="14"/>
      <c r="M21" s="14"/>
      <c r="N21" s="14"/>
      <c r="O21" s="14"/>
      <c r="P21" s="14"/>
      <c r="Q21" s="3"/>
      <c r="S21" s="20"/>
      <c r="T21" s="20"/>
      <c r="U21" s="20"/>
      <c r="V21" s="20"/>
      <c r="W21" s="20"/>
      <c r="X21" s="20"/>
      <c r="Y21" s="77"/>
      <c r="Z21" s="76"/>
      <c r="AA21" s="34"/>
      <c r="AB21" s="34"/>
      <c r="AC21" s="34"/>
      <c r="AD21" s="34"/>
      <c r="AE21" s="34"/>
      <c r="AF21" s="34"/>
      <c r="AG21" s="74"/>
    </row>
    <row r="22" spans="2:33" x14ac:dyDescent="0.25">
      <c r="B22" s="9"/>
      <c r="C22" s="14"/>
      <c r="D22" s="14"/>
      <c r="E22" s="14"/>
      <c r="F22" s="14"/>
      <c r="G22" s="14"/>
      <c r="H22" s="14"/>
      <c r="I22" s="5"/>
      <c r="J22" s="14"/>
      <c r="K22" s="14"/>
      <c r="L22" s="14"/>
      <c r="M22" s="14"/>
      <c r="N22" s="14"/>
      <c r="O22" s="14"/>
      <c r="P22" s="14"/>
      <c r="Q22" s="3"/>
      <c r="S22" s="20"/>
      <c r="T22" s="20"/>
      <c r="U22" s="20"/>
      <c r="V22" s="20"/>
      <c r="W22" s="20"/>
      <c r="X22" s="20"/>
      <c r="Y22" s="77"/>
      <c r="Z22" s="76"/>
      <c r="AA22" s="34"/>
      <c r="AB22" s="34"/>
      <c r="AC22" s="34"/>
      <c r="AD22" s="34"/>
      <c r="AE22" s="34"/>
      <c r="AF22" s="34"/>
      <c r="AG22" s="74"/>
    </row>
    <row r="23" spans="2:33" x14ac:dyDescent="0.25">
      <c r="B23" s="9"/>
      <c r="C23" s="14"/>
      <c r="D23" s="14"/>
      <c r="E23" s="14"/>
      <c r="F23" s="14"/>
      <c r="G23" s="14"/>
      <c r="H23" s="14"/>
      <c r="I23" s="5"/>
      <c r="J23" s="14"/>
      <c r="K23" s="14"/>
      <c r="L23" s="14"/>
      <c r="M23" s="14"/>
      <c r="N23" s="14"/>
      <c r="O23" s="14"/>
      <c r="P23" s="14"/>
      <c r="Q23" s="3"/>
      <c r="S23" s="20"/>
      <c r="T23" s="20"/>
      <c r="U23" s="20"/>
      <c r="V23" s="20"/>
      <c r="W23" s="20"/>
      <c r="X23" s="20"/>
      <c r="Y23" s="77"/>
      <c r="Z23" s="76"/>
      <c r="AA23" s="34"/>
      <c r="AB23" s="34"/>
      <c r="AC23" s="34"/>
      <c r="AD23" s="34"/>
      <c r="AE23" s="34"/>
      <c r="AF23" s="34"/>
      <c r="AG23" s="74"/>
    </row>
    <row r="24" spans="2:33" x14ac:dyDescent="0.25">
      <c r="B24" s="9"/>
      <c r="C24" s="14"/>
      <c r="D24" s="14"/>
      <c r="E24" s="14"/>
      <c r="F24" s="14"/>
      <c r="G24" s="14"/>
      <c r="H24" s="14"/>
      <c r="I24" s="5"/>
      <c r="J24" s="14"/>
      <c r="K24" s="14"/>
      <c r="L24" s="14"/>
      <c r="M24" s="14"/>
      <c r="N24" s="14"/>
      <c r="O24" s="14"/>
      <c r="P24" s="14"/>
      <c r="Q24" s="3"/>
      <c r="S24" s="20"/>
      <c r="T24" s="20"/>
      <c r="U24" s="20"/>
      <c r="V24" s="20"/>
      <c r="W24" s="20"/>
      <c r="X24" s="20"/>
      <c r="Y24" s="77"/>
      <c r="Z24" s="76"/>
      <c r="AA24" s="34"/>
      <c r="AB24" s="34"/>
      <c r="AC24" s="34"/>
      <c r="AD24" s="34"/>
      <c r="AE24" s="34"/>
      <c r="AF24" s="34"/>
      <c r="AG24" s="74"/>
    </row>
    <row r="25" spans="2:33" x14ac:dyDescent="0.25">
      <c r="B25" s="9"/>
      <c r="C25" s="14"/>
      <c r="D25" s="14"/>
      <c r="E25" s="14"/>
      <c r="F25" s="14"/>
      <c r="G25" s="14"/>
      <c r="H25" s="14"/>
      <c r="I25" s="5"/>
      <c r="J25" s="14"/>
      <c r="K25" s="14"/>
      <c r="L25" s="14"/>
      <c r="M25" s="14"/>
      <c r="N25" s="14"/>
      <c r="O25" s="14"/>
      <c r="P25" s="14"/>
      <c r="Q25" s="3"/>
      <c r="S25" s="20"/>
      <c r="T25" s="20"/>
      <c r="U25" s="20"/>
      <c r="V25" s="20"/>
      <c r="W25" s="20"/>
      <c r="X25" s="20"/>
      <c r="Y25" s="77"/>
      <c r="Z25" s="76"/>
      <c r="AA25" s="34"/>
      <c r="AB25" s="34"/>
      <c r="AC25" s="34"/>
      <c r="AD25" s="34"/>
      <c r="AE25" s="34"/>
      <c r="AF25" s="34"/>
      <c r="AG25" s="74"/>
    </row>
    <row r="26" spans="2:33" x14ac:dyDescent="0.25">
      <c r="B26" s="9"/>
      <c r="C26" s="14"/>
      <c r="D26" s="14"/>
      <c r="E26" s="14"/>
      <c r="F26" s="14"/>
      <c r="G26" s="14"/>
      <c r="H26" s="14"/>
      <c r="I26" s="5"/>
      <c r="J26" s="14"/>
      <c r="K26" s="14"/>
      <c r="L26" s="14"/>
      <c r="M26" s="14"/>
      <c r="N26" s="14"/>
      <c r="O26" s="14"/>
      <c r="P26" s="14"/>
      <c r="Q26" s="3"/>
      <c r="S26" s="20"/>
      <c r="T26" s="20"/>
      <c r="U26" s="20"/>
      <c r="V26" s="20"/>
      <c r="W26" s="20"/>
      <c r="X26" s="20"/>
      <c r="Y26" s="77"/>
      <c r="Z26" s="76"/>
      <c r="AA26" s="34"/>
      <c r="AB26" s="34"/>
      <c r="AC26" s="34"/>
      <c r="AD26" s="34"/>
      <c r="AE26" s="34"/>
      <c r="AF26" s="34"/>
      <c r="AG26" s="74"/>
    </row>
    <row r="27" spans="2:33" ht="15.75" customHeight="1" thickBot="1" x14ac:dyDescent="0.3">
      <c r="B27" s="7"/>
      <c r="C27" s="15"/>
      <c r="D27" s="15"/>
      <c r="E27" s="15"/>
      <c r="F27" s="15"/>
      <c r="G27" s="15"/>
      <c r="H27" s="15"/>
      <c r="I27" s="8"/>
      <c r="J27" s="14"/>
      <c r="K27" s="15"/>
      <c r="L27" s="15"/>
      <c r="M27" s="15"/>
      <c r="N27" s="15"/>
      <c r="O27" s="15"/>
      <c r="P27" s="15"/>
      <c r="Q27" s="10"/>
      <c r="S27" s="20"/>
      <c r="T27" s="20"/>
      <c r="U27" s="20"/>
      <c r="V27" s="20"/>
      <c r="W27" s="20"/>
      <c r="X27" s="20"/>
      <c r="Y27" s="78"/>
      <c r="Z27" s="76"/>
      <c r="AA27" s="34"/>
      <c r="AB27" s="34"/>
      <c r="AC27" s="34"/>
      <c r="AD27" s="34"/>
      <c r="AE27" s="34"/>
      <c r="AF27" s="34"/>
      <c r="AG27" s="79"/>
    </row>
    <row r="28" spans="2:33" ht="15.75" customHeight="1" thickBot="1" x14ac:dyDescent="0.3">
      <c r="B28" s="63" t="s">
        <v>20</v>
      </c>
      <c r="C28" s="64">
        <v>827.46482229232788</v>
      </c>
      <c r="D28" s="64">
        <v>552.23822569847096</v>
      </c>
      <c r="E28" s="64">
        <v>593.99674391746521</v>
      </c>
      <c r="F28" s="64">
        <v>0</v>
      </c>
      <c r="G28" s="64">
        <v>0</v>
      </c>
      <c r="H28" s="64">
        <v>0</v>
      </c>
      <c r="I28" s="64">
        <v>1973.6997919082642</v>
      </c>
      <c r="J28" s="9"/>
      <c r="K28" s="64">
        <v>433.49643130600447</v>
      </c>
      <c r="L28" s="64">
        <v>134.27237240970135</v>
      </c>
      <c r="M28" s="64">
        <v>154.27183282375336</v>
      </c>
      <c r="N28" s="64">
        <v>280.49999761581421</v>
      </c>
      <c r="O28" s="64">
        <v>2451.0800216197968</v>
      </c>
      <c r="P28" s="64">
        <v>0</v>
      </c>
      <c r="Q28" s="64">
        <v>3453.6206557750702</v>
      </c>
      <c r="S28" s="80">
        <v>0.34366641229355305</v>
      </c>
      <c r="T28" s="80">
        <v>0.2872322264602834</v>
      </c>
      <c r="U28" s="80">
        <v>0.36910136124616355</v>
      </c>
      <c r="V28" s="80">
        <v>0</v>
      </c>
      <c r="W28" s="80">
        <v>0</v>
      </c>
      <c r="X28" s="80">
        <v>0</v>
      </c>
      <c r="Y28" s="80">
        <v>1</v>
      </c>
      <c r="Z28" s="76"/>
      <c r="AA28" s="80">
        <f>IFERROR(AVERAGE(AA8:AA27), "")</f>
        <v>0.13758259191097916</v>
      </c>
      <c r="AB28" s="80">
        <f t="shared" ref="AB28:AG28" si="7">AVERAGE(AB8:AB27)</f>
        <v>4.1053641416475835E-2</v>
      </c>
      <c r="AC28" s="80">
        <f t="shared" si="7"/>
        <v>5.4704936029491814E-2</v>
      </c>
      <c r="AD28" s="80">
        <f t="shared" si="7"/>
        <v>8.0740800820068376E-2</v>
      </c>
      <c r="AE28" s="80">
        <f t="shared" si="7"/>
        <v>0.68591802982298478</v>
      </c>
      <c r="AF28" s="80">
        <f t="shared" si="7"/>
        <v>0</v>
      </c>
      <c r="AG28" s="80">
        <f t="shared" si="7"/>
        <v>1</v>
      </c>
    </row>
    <row r="29" spans="2:33" x14ac:dyDescent="0.25">
      <c r="B29" s="9"/>
      <c r="C29" s="9"/>
      <c r="D29" s="9"/>
      <c r="E29" s="9"/>
      <c r="F29" s="9"/>
      <c r="G29" s="9"/>
      <c r="H29" s="9"/>
      <c r="I29" s="5"/>
      <c r="J29" s="9"/>
      <c r="K29" s="9"/>
      <c r="L29" s="9"/>
      <c r="M29" s="9"/>
      <c r="N29" s="9"/>
      <c r="O29" s="9"/>
      <c r="P29" s="9"/>
      <c r="Q29" s="3"/>
    </row>
    <row r="30" spans="2:33" x14ac:dyDescent="0.25">
      <c r="B30" s="9"/>
      <c r="C30" s="9"/>
      <c r="D30" s="9"/>
      <c r="E30" s="9"/>
      <c r="F30" s="9"/>
      <c r="G30" s="9"/>
      <c r="H30" s="9"/>
      <c r="I30" s="5"/>
      <c r="J30" s="9"/>
      <c r="K30" s="9"/>
      <c r="L30" s="9"/>
      <c r="M30" s="9"/>
      <c r="N30" s="9"/>
      <c r="O30" s="9"/>
      <c r="P30" s="9"/>
      <c r="Q30" s="3"/>
    </row>
  </sheetData>
  <mergeCells count="31">
    <mergeCell ref="S4:Y4"/>
    <mergeCell ref="AA4:AG4"/>
    <mergeCell ref="S5:X5"/>
    <mergeCell ref="AA5:AF5"/>
    <mergeCell ref="S6:S7"/>
    <mergeCell ref="U6:U7"/>
    <mergeCell ref="W6:W7"/>
    <mergeCell ref="X6:X7"/>
    <mergeCell ref="Y6:Y7"/>
    <mergeCell ref="Z6:Z7"/>
    <mergeCell ref="AA6:AA7"/>
    <mergeCell ref="AC6:AC7"/>
    <mergeCell ref="AE6:AE7"/>
    <mergeCell ref="AF6:AF7"/>
    <mergeCell ref="AG6:AG7"/>
    <mergeCell ref="B6:B7"/>
    <mergeCell ref="C6:C7"/>
    <mergeCell ref="E6:E7"/>
    <mergeCell ref="G6:G7"/>
    <mergeCell ref="H6:H7"/>
    <mergeCell ref="Q6:Q7"/>
    <mergeCell ref="C4:I4"/>
    <mergeCell ref="K4:Q4"/>
    <mergeCell ref="C5:H5"/>
    <mergeCell ref="K5:P5"/>
    <mergeCell ref="I6:I7"/>
    <mergeCell ref="J6:J7"/>
    <mergeCell ref="K6:K7"/>
    <mergeCell ref="M6:M7"/>
    <mergeCell ref="O6:O7"/>
    <mergeCell ref="P6:P7"/>
  </mergeCells>
  <pageMargins left="0.7" right="0.7" top="0.75" bottom="0.75" header="0.3" footer="0.3"/>
  <pageSetup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9"/>
  </sheetPr>
  <dimension ref="B1:AW27"/>
  <sheetViews>
    <sheetView workbookViewId="0"/>
  </sheetViews>
  <sheetFormatPr defaultColWidth="9.140625" defaultRowHeight="15" x14ac:dyDescent="0.25"/>
  <cols>
    <col min="1" max="1" width="2.7109375" style="95" customWidth="1"/>
    <col min="2" max="2" width="14.7109375" style="95" customWidth="1"/>
    <col min="3" max="6" width="9.140625" style="95" customWidth="1"/>
    <col min="7" max="7" width="1.85546875" style="95" customWidth="1"/>
    <col min="8" max="10" width="9.140625" style="95" customWidth="1"/>
    <col min="11" max="11" width="1.5703125" style="95" customWidth="1"/>
    <col min="12" max="14" width="9.140625" style="95" customWidth="1"/>
    <col min="15" max="15" width="1.85546875" style="95" customWidth="1"/>
    <col min="16" max="18" width="9.140625" style="95" customWidth="1"/>
    <col min="19" max="19" width="3.42578125" style="95" customWidth="1"/>
    <col min="20" max="21" width="9.140625" style="95" customWidth="1"/>
    <col min="22" max="22" width="3" style="95" customWidth="1"/>
    <col min="23" max="25" width="9.140625" style="95" customWidth="1"/>
    <col min="26" max="26" width="3" style="95" customWidth="1"/>
    <col min="27" max="29" width="9.140625" style="95" customWidth="1"/>
    <col min="30" max="30" width="3" style="95" customWidth="1"/>
    <col min="31" max="33" width="9.140625" style="95" customWidth="1"/>
    <col min="34" max="34" width="2.5703125" style="95" customWidth="1"/>
    <col min="35" max="37" width="9.140625" style="95" customWidth="1"/>
    <col min="38" max="38" width="2.5703125" style="95" customWidth="1"/>
    <col min="39" max="41" width="9.140625" style="95" customWidth="1"/>
    <col min="42" max="42" width="2.28515625" style="95" customWidth="1"/>
    <col min="43" max="45" width="9.140625" style="95" customWidth="1"/>
    <col min="46" max="46" width="2.28515625" style="95" customWidth="1"/>
    <col min="47" max="47" width="9.140625" style="95" customWidth="1"/>
    <col min="48" max="16384" width="9.140625" style="95"/>
  </cols>
  <sheetData>
    <row r="1" spans="2:49" x14ac:dyDescent="0.25">
      <c r="B1" s="59" t="s">
        <v>0</v>
      </c>
    </row>
    <row r="2" spans="2:49" x14ac:dyDescent="0.25">
      <c r="B2" t="s">
        <v>53</v>
      </c>
      <c r="C2" t="s">
        <v>38</v>
      </c>
    </row>
    <row r="3" spans="2:49" ht="15.75" customHeight="1" thickBot="1" x14ac:dyDescent="0.3">
      <c r="B3" s="87"/>
      <c r="C3" s="87"/>
      <c r="D3" s="87"/>
      <c r="E3" s="87"/>
      <c r="F3" s="87"/>
      <c r="G3" s="87"/>
      <c r="H3" s="87"/>
      <c r="I3" s="87"/>
      <c r="J3" s="87"/>
      <c r="K3" s="87"/>
      <c r="L3" s="87"/>
      <c r="M3" s="87"/>
      <c r="N3" s="87"/>
      <c r="O3" s="87"/>
      <c r="P3" s="87"/>
      <c r="Q3" s="87"/>
      <c r="R3" s="87"/>
      <c r="S3" s="87"/>
      <c r="T3" s="87"/>
      <c r="U3" s="87"/>
    </row>
    <row r="4" spans="2:49" ht="15.75" customHeight="1" thickBot="1" x14ac:dyDescent="0.3">
      <c r="C4" s="96" t="s">
        <v>39</v>
      </c>
      <c r="L4" s="129" t="s">
        <v>40</v>
      </c>
      <c r="M4" s="125"/>
      <c r="N4" s="125"/>
      <c r="P4" s="129" t="s">
        <v>40</v>
      </c>
      <c r="Q4" s="125"/>
      <c r="R4" s="125"/>
      <c r="T4" s="131" t="s">
        <v>39</v>
      </c>
      <c r="U4" s="120"/>
      <c r="AH4" s="85"/>
    </row>
    <row r="5" spans="2:49" ht="36" customHeight="1" thickBot="1" x14ac:dyDescent="0.3">
      <c r="B5" s="102"/>
      <c r="C5" s="128" t="s">
        <v>41</v>
      </c>
      <c r="D5" s="128" t="s">
        <v>42</v>
      </c>
      <c r="E5" s="120"/>
      <c r="F5" s="120"/>
      <c r="G5" s="97"/>
      <c r="H5" s="128" t="s">
        <v>43</v>
      </c>
      <c r="I5" s="120"/>
      <c r="J5" s="120"/>
      <c r="K5" s="97"/>
      <c r="L5" s="136" t="s">
        <v>54</v>
      </c>
      <c r="M5" s="120"/>
      <c r="N5" s="120"/>
      <c r="P5" s="130" t="s">
        <v>55</v>
      </c>
      <c r="Q5" s="120"/>
      <c r="R5" s="120"/>
      <c r="S5" s="97"/>
      <c r="T5" s="132" t="s">
        <v>44</v>
      </c>
      <c r="U5" s="132" t="s">
        <v>45</v>
      </c>
      <c r="V5" s="85"/>
      <c r="W5" s="134" t="s">
        <v>56</v>
      </c>
      <c r="X5" s="120"/>
      <c r="Y5" s="120"/>
      <c r="AA5" s="135" t="s">
        <v>46</v>
      </c>
      <c r="AB5" s="120"/>
      <c r="AC5" s="120"/>
      <c r="AE5" s="134" t="s">
        <v>57</v>
      </c>
      <c r="AF5" s="120"/>
      <c r="AG5" s="120"/>
      <c r="AI5" s="134" t="s">
        <v>58</v>
      </c>
      <c r="AJ5" s="120"/>
      <c r="AK5" s="120"/>
      <c r="AM5" s="135" t="s">
        <v>47</v>
      </c>
      <c r="AN5" s="120"/>
      <c r="AO5" s="120"/>
      <c r="AQ5" s="127" t="s">
        <v>49</v>
      </c>
      <c r="AR5" s="120"/>
      <c r="AS5" s="120"/>
      <c r="AU5" s="128" t="s">
        <v>48</v>
      </c>
      <c r="AV5" s="120"/>
      <c r="AW5" s="120"/>
    </row>
    <row r="6" spans="2:49" ht="15.75" customHeight="1" thickBot="1" x14ac:dyDescent="0.3">
      <c r="B6" s="86" t="s">
        <v>12</v>
      </c>
      <c r="C6" s="120"/>
      <c r="D6" s="90" t="s">
        <v>50</v>
      </c>
      <c r="E6" s="90" t="s">
        <v>51</v>
      </c>
      <c r="F6" s="90" t="s">
        <v>52</v>
      </c>
      <c r="G6" s="90"/>
      <c r="H6" s="90" t="s">
        <v>50</v>
      </c>
      <c r="I6" s="90" t="s">
        <v>51</v>
      </c>
      <c r="J6" s="90" t="s">
        <v>52</v>
      </c>
      <c r="K6" s="90"/>
      <c r="L6" s="90" t="s">
        <v>50</v>
      </c>
      <c r="M6" s="90" t="s">
        <v>51</v>
      </c>
      <c r="N6" s="90" t="s">
        <v>52</v>
      </c>
      <c r="P6" s="90" t="s">
        <v>50</v>
      </c>
      <c r="Q6" s="90" t="s">
        <v>51</v>
      </c>
      <c r="R6" s="90" t="s">
        <v>52</v>
      </c>
      <c r="S6" s="90"/>
      <c r="T6" s="133"/>
      <c r="U6" s="133"/>
      <c r="V6" s="83"/>
      <c r="W6" s="90" t="s">
        <v>50</v>
      </c>
      <c r="X6" s="90" t="s">
        <v>51</v>
      </c>
      <c r="Y6" s="90" t="s">
        <v>52</v>
      </c>
      <c r="AA6" s="90" t="s">
        <v>50</v>
      </c>
      <c r="AB6" s="90" t="s">
        <v>51</v>
      </c>
      <c r="AC6" s="90" t="s">
        <v>52</v>
      </c>
      <c r="AE6" s="90" t="s">
        <v>50</v>
      </c>
      <c r="AF6" s="90" t="s">
        <v>51</v>
      </c>
      <c r="AG6" s="90" t="s">
        <v>52</v>
      </c>
      <c r="AI6" s="90" t="s">
        <v>50</v>
      </c>
      <c r="AJ6" s="90" t="s">
        <v>51</v>
      </c>
      <c r="AK6" s="90" t="s">
        <v>52</v>
      </c>
      <c r="AM6" s="90" t="s">
        <v>50</v>
      </c>
      <c r="AN6" s="90" t="s">
        <v>51</v>
      </c>
      <c r="AO6" s="90" t="s">
        <v>52</v>
      </c>
      <c r="AQ6" s="90" t="s">
        <v>50</v>
      </c>
      <c r="AR6" s="90" t="s">
        <v>51</v>
      </c>
      <c r="AS6" s="90" t="s">
        <v>52</v>
      </c>
      <c r="AU6" s="90" t="s">
        <v>50</v>
      </c>
      <c r="AV6" s="90" t="s">
        <v>51</v>
      </c>
      <c r="AW6" s="90" t="s">
        <v>52</v>
      </c>
    </row>
    <row r="7" spans="2:49" x14ac:dyDescent="0.25">
      <c r="B7" s="49" t="s">
        <v>16</v>
      </c>
      <c r="C7" s="50">
        <v>2575</v>
      </c>
      <c r="D7" s="51">
        <v>472</v>
      </c>
      <c r="E7" s="51">
        <v>762</v>
      </c>
      <c r="F7" s="51">
        <v>897</v>
      </c>
      <c r="H7" s="105">
        <v>122.278104</v>
      </c>
      <c r="I7" s="105">
        <v>182.79334700000001</v>
      </c>
      <c r="J7" s="105">
        <v>211.932388</v>
      </c>
      <c r="K7" s="51"/>
      <c r="L7" s="105">
        <v>77.87115</v>
      </c>
      <c r="M7" s="105">
        <v>107.95907200000001</v>
      </c>
      <c r="N7" s="105">
        <v>122.294983</v>
      </c>
      <c r="O7" s="105"/>
      <c r="P7" s="105">
        <v>206.13064299999999</v>
      </c>
      <c r="Q7" s="105">
        <v>176.042721</v>
      </c>
      <c r="R7" s="105">
        <v>161.70680999999999</v>
      </c>
      <c r="T7" s="105">
        <v>284.00179300000002</v>
      </c>
      <c r="U7" s="84">
        <v>1.3400584765741421</v>
      </c>
      <c r="V7" s="51"/>
      <c r="W7" s="106">
        <v>8.2454660000000004</v>
      </c>
      <c r="X7" s="106">
        <v>14.782752</v>
      </c>
      <c r="Y7" s="106">
        <v>54.891683999999998</v>
      </c>
      <c r="Z7" s="106"/>
      <c r="AA7" s="106">
        <v>86.116615999999993</v>
      </c>
      <c r="AB7" s="106">
        <v>122.74182399999999</v>
      </c>
      <c r="AC7" s="106">
        <v>177.186667</v>
      </c>
      <c r="AD7" s="51"/>
      <c r="AE7" s="84">
        <v>6.7432072711889612E-2</v>
      </c>
      <c r="AF7" s="84">
        <v>8.0871389701070467E-2</v>
      </c>
      <c r="AG7" s="84">
        <v>0.2590056409877286</v>
      </c>
      <c r="AH7" s="84"/>
      <c r="AI7" s="84">
        <v>0.63683642003477581</v>
      </c>
      <c r="AJ7" s="84">
        <v>0.59060722817225941</v>
      </c>
      <c r="AK7" s="84">
        <v>0.57704716185239224</v>
      </c>
      <c r="AL7" s="84"/>
      <c r="AM7" s="84">
        <v>0.70426849274666536</v>
      </c>
      <c r="AN7" s="84">
        <v>0.67147861787332985</v>
      </c>
      <c r="AO7" s="84">
        <v>0.83605280284012085</v>
      </c>
      <c r="AQ7" s="105">
        <v>292.24725899999999</v>
      </c>
      <c r="AR7" s="105">
        <v>298.78454499999998</v>
      </c>
      <c r="AS7" s="105">
        <v>338.89347699999996</v>
      </c>
      <c r="AU7" s="51">
        <v>44887.700442075729</v>
      </c>
      <c r="AV7" s="51">
        <v>62440.563527107239</v>
      </c>
      <c r="AW7" s="51">
        <v>84910.57314157486</v>
      </c>
    </row>
    <row r="8" spans="2:49" x14ac:dyDescent="0.25">
      <c r="B8" s="49" t="s">
        <v>17</v>
      </c>
      <c r="C8" s="50">
        <v>299</v>
      </c>
      <c r="D8" s="51">
        <v>168</v>
      </c>
      <c r="E8" s="51">
        <v>292</v>
      </c>
      <c r="F8" s="51">
        <v>292</v>
      </c>
      <c r="H8" s="105">
        <v>29.491987000000002</v>
      </c>
      <c r="I8" s="105">
        <v>46.013486</v>
      </c>
      <c r="J8" s="105">
        <v>46.013486</v>
      </c>
      <c r="K8" s="51"/>
      <c r="L8" s="105">
        <v>14.811199</v>
      </c>
      <c r="M8" s="105">
        <v>23.531994000000001</v>
      </c>
      <c r="N8" s="105">
        <v>23.531994000000001</v>
      </c>
      <c r="O8" s="105"/>
      <c r="P8" s="105">
        <v>9.1321519999999996</v>
      </c>
      <c r="Q8" s="105">
        <v>0.41135699999999997</v>
      </c>
      <c r="R8" s="105">
        <v>0.41135699999999997</v>
      </c>
      <c r="T8" s="105">
        <v>23.943351</v>
      </c>
      <c r="U8" s="84">
        <v>0.52035507590100871</v>
      </c>
      <c r="V8" s="51"/>
      <c r="W8" s="106">
        <v>3.0183810000000002</v>
      </c>
      <c r="X8" s="106">
        <v>14.921245000000001</v>
      </c>
      <c r="Y8" s="106">
        <v>21.756429000000001</v>
      </c>
      <c r="Z8" s="106"/>
      <c r="AA8" s="106">
        <v>17.82958</v>
      </c>
      <c r="AB8" s="106">
        <v>38.453239000000004</v>
      </c>
      <c r="AC8" s="106">
        <v>45.288423000000002</v>
      </c>
      <c r="AD8" s="51"/>
      <c r="AE8" s="84">
        <v>0.10234579989473074</v>
      </c>
      <c r="AF8" s="84">
        <v>0.32427982092032759</v>
      </c>
      <c r="AG8" s="84">
        <v>0.47282722721769005</v>
      </c>
      <c r="AH8" s="84"/>
      <c r="AI8" s="84">
        <v>0.50221095648794367</v>
      </c>
      <c r="AJ8" s="84">
        <v>0.51141515337481713</v>
      </c>
      <c r="AK8" s="84">
        <v>0.51141515337481713</v>
      </c>
      <c r="AL8" s="84"/>
      <c r="AM8" s="84">
        <v>0.60455675638267437</v>
      </c>
      <c r="AN8" s="84">
        <v>0.83569497429514472</v>
      </c>
      <c r="AO8" s="84">
        <v>0.98424238059250724</v>
      </c>
      <c r="AQ8" s="105">
        <v>26.961731999999998</v>
      </c>
      <c r="AR8" s="105">
        <v>38.864596000000006</v>
      </c>
      <c r="AS8" s="105">
        <v>45.699780000000004</v>
      </c>
      <c r="AU8" s="51">
        <v>8491.3163559436798</v>
      </c>
      <c r="AV8" s="51">
        <v>16954.335582256321</v>
      </c>
      <c r="AW8" s="51">
        <v>20329.872025489811</v>
      </c>
    </row>
    <row r="9" spans="2:49" x14ac:dyDescent="0.25">
      <c r="B9" s="49" t="s">
        <v>18</v>
      </c>
      <c r="C9" s="50">
        <v>69</v>
      </c>
      <c r="D9" s="51">
        <v>26</v>
      </c>
      <c r="E9" s="51">
        <v>27</v>
      </c>
      <c r="F9" s="51">
        <v>31</v>
      </c>
      <c r="H9" s="105">
        <v>6.044651</v>
      </c>
      <c r="I9" s="105">
        <v>6.1759310000000003</v>
      </c>
      <c r="J9" s="105">
        <v>6.6424060000000003</v>
      </c>
      <c r="K9" s="51"/>
      <c r="L9" s="105">
        <v>1.528349</v>
      </c>
      <c r="M9" s="105">
        <v>1.58796</v>
      </c>
      <c r="N9" s="105">
        <v>1.899986</v>
      </c>
      <c r="O9" s="105"/>
      <c r="P9" s="105">
        <v>3.4383279999999998</v>
      </c>
      <c r="Q9" s="105">
        <v>3.378717</v>
      </c>
      <c r="R9" s="105">
        <v>3.0666910000000001</v>
      </c>
      <c r="T9" s="105">
        <v>4.9666769999999998</v>
      </c>
      <c r="U9" s="84">
        <v>0.74772258726732443</v>
      </c>
      <c r="V9" s="51"/>
      <c r="W9" s="106">
        <v>1.266276</v>
      </c>
      <c r="X9" s="106">
        <v>4.2320000000000002</v>
      </c>
      <c r="Y9" s="106">
        <v>4.4535790000000004</v>
      </c>
      <c r="Z9" s="106"/>
      <c r="AA9" s="106">
        <v>2.7946249999999999</v>
      </c>
      <c r="AB9" s="106">
        <v>5.81996</v>
      </c>
      <c r="AC9" s="106">
        <v>6.3535649999999997</v>
      </c>
      <c r="AD9" s="51"/>
      <c r="AE9" s="84">
        <v>0.20948703241924141</v>
      </c>
      <c r="AF9" s="84">
        <v>0.685240816323887</v>
      </c>
      <c r="AG9" s="84">
        <v>0.67047678205758576</v>
      </c>
      <c r="AH9" s="84"/>
      <c r="AI9" s="84">
        <v>0.25284321625847378</v>
      </c>
      <c r="AJ9" s="84">
        <v>0.25712074827260861</v>
      </c>
      <c r="AK9" s="84">
        <v>0.28603882388399621</v>
      </c>
      <c r="AL9" s="84"/>
      <c r="AM9" s="84">
        <v>0.46233024867771522</v>
      </c>
      <c r="AN9" s="84">
        <v>0.94236156459649556</v>
      </c>
      <c r="AO9" s="84">
        <v>0.95651560594158191</v>
      </c>
      <c r="AQ9" s="105">
        <v>6.2329530000000002</v>
      </c>
      <c r="AR9" s="105">
        <v>9.198677</v>
      </c>
      <c r="AS9" s="105">
        <v>9.4202560000000002</v>
      </c>
      <c r="AU9" s="51">
        <v>971.88578748703003</v>
      </c>
      <c r="AV9" s="51">
        <v>1694.5146312713621</v>
      </c>
      <c r="AW9" s="51">
        <v>2053.1470031738281</v>
      </c>
    </row>
    <row r="10" spans="2:49" x14ac:dyDescent="0.25">
      <c r="B10" s="49" t="s">
        <v>19</v>
      </c>
      <c r="C10" s="50">
        <v>1337</v>
      </c>
      <c r="D10" s="51">
        <v>134</v>
      </c>
      <c r="E10" s="51">
        <v>210</v>
      </c>
      <c r="F10" s="51">
        <v>349</v>
      </c>
      <c r="H10" s="105">
        <v>45.724226999999999</v>
      </c>
      <c r="I10" s="105">
        <v>70.951745000000003</v>
      </c>
      <c r="J10" s="105">
        <v>106.94441999999999</v>
      </c>
      <c r="K10" s="51"/>
      <c r="L10" s="105">
        <v>30.450251000000002</v>
      </c>
      <c r="M10" s="105">
        <v>44.732272999999999</v>
      </c>
      <c r="N10" s="105">
        <v>61.234673999999998</v>
      </c>
      <c r="O10" s="105"/>
      <c r="P10" s="105">
        <v>80.756253999999998</v>
      </c>
      <c r="Q10" s="105">
        <v>66.474232000000001</v>
      </c>
      <c r="R10" s="105">
        <v>49.971831000000002</v>
      </c>
      <c r="T10" s="105">
        <v>111.20650500000001</v>
      </c>
      <c r="U10" s="84">
        <v>1.0398532714469817</v>
      </c>
      <c r="V10" s="51"/>
      <c r="W10" s="106">
        <v>2.5878450000000002</v>
      </c>
      <c r="X10" s="106">
        <v>5.7114349999999998</v>
      </c>
      <c r="Y10" s="106">
        <v>24.648990000000001</v>
      </c>
      <c r="Z10" s="106"/>
      <c r="AA10" s="106">
        <v>33.038096000000003</v>
      </c>
      <c r="AB10" s="106">
        <v>50.443708000000001</v>
      </c>
      <c r="AC10" s="106">
        <v>85.883663999999996</v>
      </c>
      <c r="AD10" s="51"/>
      <c r="AE10" s="84">
        <v>5.6596801516185284E-2</v>
      </c>
      <c r="AF10" s="84">
        <v>8.0497456405053874E-2</v>
      </c>
      <c r="AG10" s="84">
        <v>0.23048411501974581</v>
      </c>
      <c r="AH10" s="84"/>
      <c r="AI10" s="84">
        <v>0.66595441843117442</v>
      </c>
      <c r="AJ10" s="84">
        <v>0.63046050523493113</v>
      </c>
      <c r="AK10" s="84">
        <v>0.57258409555168943</v>
      </c>
      <c r="AL10" s="84"/>
      <c r="AM10" s="84">
        <v>0.72255121994735971</v>
      </c>
      <c r="AN10" s="84">
        <v>0.71095796163998504</v>
      </c>
      <c r="AO10" s="84">
        <v>0.80306821057143518</v>
      </c>
      <c r="AQ10" s="105">
        <v>113.79435000000001</v>
      </c>
      <c r="AR10" s="105">
        <v>116.91794</v>
      </c>
      <c r="AS10" s="105">
        <v>135.85549499999999</v>
      </c>
      <c r="AU10" s="51">
        <v>16845.421966910359</v>
      </c>
      <c r="AV10" s="51">
        <v>24788.793218493462</v>
      </c>
      <c r="AW10" s="51">
        <v>41490.769537687302</v>
      </c>
    </row>
    <row r="11" spans="2:49" x14ac:dyDescent="0.25">
      <c r="B11" s="49"/>
      <c r="C11" s="50"/>
      <c r="D11" s="51"/>
      <c r="E11" s="51"/>
      <c r="F11" s="51"/>
      <c r="H11" s="105"/>
      <c r="I11" s="105"/>
      <c r="J11" s="105"/>
      <c r="K11" s="51"/>
      <c r="L11" s="105"/>
      <c r="M11" s="105"/>
      <c r="N11" s="105"/>
      <c r="O11" s="105"/>
      <c r="P11" s="105"/>
      <c r="Q11" s="105"/>
      <c r="R11" s="105"/>
      <c r="T11" s="105"/>
      <c r="U11" s="84"/>
      <c r="V11" s="51"/>
      <c r="W11" s="106"/>
      <c r="X11" s="106"/>
      <c r="Y11" s="106"/>
      <c r="Z11" s="106"/>
      <c r="AA11" s="106"/>
      <c r="AB11" s="106"/>
      <c r="AC11" s="106"/>
      <c r="AD11" s="51"/>
      <c r="AE11" s="84"/>
      <c r="AF11" s="84"/>
      <c r="AG11" s="84"/>
      <c r="AH11" s="84"/>
      <c r="AI11" s="84"/>
      <c r="AJ11" s="84"/>
      <c r="AK11" s="84"/>
      <c r="AL11" s="84"/>
      <c r="AM11" s="84"/>
      <c r="AN11" s="84"/>
      <c r="AO11" s="84"/>
      <c r="AQ11" s="105"/>
      <c r="AR11" s="105"/>
      <c r="AS11" s="105"/>
      <c r="AU11" s="51"/>
      <c r="AV11" s="51"/>
      <c r="AW11" s="51"/>
    </row>
    <row r="12" spans="2:49" x14ac:dyDescent="0.25">
      <c r="B12" s="49"/>
      <c r="C12" s="50"/>
      <c r="D12" s="51"/>
      <c r="E12" s="51"/>
      <c r="F12" s="51"/>
      <c r="H12" s="105"/>
      <c r="I12" s="105"/>
      <c r="J12" s="105"/>
      <c r="K12" s="51"/>
      <c r="L12" s="105"/>
      <c r="M12" s="105"/>
      <c r="N12" s="105"/>
      <c r="O12" s="105"/>
      <c r="P12" s="105"/>
      <c r="Q12" s="105"/>
      <c r="R12" s="105"/>
      <c r="T12" s="105"/>
      <c r="U12" s="84"/>
      <c r="V12" s="51"/>
      <c r="W12" s="106"/>
      <c r="X12" s="106"/>
      <c r="Y12" s="106"/>
      <c r="Z12" s="106"/>
      <c r="AA12" s="106"/>
      <c r="AB12" s="106"/>
      <c r="AC12" s="106"/>
      <c r="AD12" s="51"/>
      <c r="AE12" s="84"/>
      <c r="AF12" s="84"/>
      <c r="AG12" s="84"/>
      <c r="AH12" s="84"/>
      <c r="AI12" s="84"/>
      <c r="AJ12" s="84"/>
      <c r="AK12" s="84"/>
      <c r="AL12" s="84"/>
      <c r="AM12" s="84"/>
      <c r="AN12" s="84"/>
      <c r="AO12" s="84"/>
      <c r="AQ12" s="105"/>
      <c r="AR12" s="105"/>
      <c r="AS12" s="105"/>
      <c r="AU12" s="51"/>
      <c r="AV12" s="51"/>
      <c r="AW12" s="51"/>
    </row>
    <row r="13" spans="2:49" x14ac:dyDescent="0.25">
      <c r="B13" s="49"/>
      <c r="C13" s="50"/>
      <c r="D13" s="51"/>
      <c r="E13" s="51"/>
      <c r="F13" s="51"/>
      <c r="H13" s="105"/>
      <c r="I13" s="105"/>
      <c r="J13" s="105"/>
      <c r="K13" s="51"/>
      <c r="L13" s="105"/>
      <c r="M13" s="105"/>
      <c r="N13" s="105"/>
      <c r="O13" s="105"/>
      <c r="P13" s="105"/>
      <c r="Q13" s="105"/>
      <c r="R13" s="105"/>
      <c r="T13" s="105"/>
      <c r="U13" s="84"/>
      <c r="V13" s="51"/>
      <c r="W13" s="106"/>
      <c r="X13" s="106"/>
      <c r="Y13" s="106"/>
      <c r="Z13" s="106"/>
      <c r="AA13" s="106"/>
      <c r="AB13" s="106"/>
      <c r="AC13" s="106"/>
      <c r="AD13" s="51"/>
      <c r="AE13" s="84"/>
      <c r="AF13" s="84"/>
      <c r="AG13" s="84"/>
      <c r="AH13" s="84"/>
      <c r="AI13" s="84"/>
      <c r="AJ13" s="84"/>
      <c r="AK13" s="84"/>
      <c r="AL13" s="84"/>
      <c r="AM13" s="84"/>
      <c r="AN13" s="84"/>
      <c r="AO13" s="84"/>
      <c r="AQ13" s="105"/>
      <c r="AR13" s="105"/>
      <c r="AS13" s="105"/>
      <c r="AU13" s="51"/>
      <c r="AV13" s="51"/>
      <c r="AW13" s="51"/>
    </row>
    <row r="14" spans="2:49" x14ac:dyDescent="0.25">
      <c r="B14" s="49"/>
      <c r="C14" s="50"/>
      <c r="D14" s="51"/>
      <c r="E14" s="51"/>
      <c r="F14" s="51"/>
      <c r="H14" s="105"/>
      <c r="I14" s="105"/>
      <c r="J14" s="105"/>
      <c r="K14" s="51"/>
      <c r="L14" s="105"/>
      <c r="M14" s="105"/>
      <c r="N14" s="105"/>
      <c r="O14" s="105"/>
      <c r="P14" s="105"/>
      <c r="Q14" s="105"/>
      <c r="R14" s="105"/>
      <c r="T14" s="105"/>
      <c r="U14" s="84"/>
      <c r="V14" s="51"/>
      <c r="W14" s="106"/>
      <c r="X14" s="106"/>
      <c r="Y14" s="106"/>
      <c r="Z14" s="106"/>
      <c r="AA14" s="106"/>
      <c r="AB14" s="106"/>
      <c r="AC14" s="106"/>
      <c r="AD14" s="51"/>
      <c r="AE14" s="84"/>
      <c r="AF14" s="84"/>
      <c r="AG14" s="84"/>
      <c r="AH14" s="84"/>
      <c r="AI14" s="84"/>
      <c r="AJ14" s="84"/>
      <c r="AK14" s="84"/>
      <c r="AL14" s="84"/>
      <c r="AM14" s="84"/>
      <c r="AN14" s="84"/>
      <c r="AO14" s="84"/>
      <c r="AQ14" s="105"/>
      <c r="AR14" s="105"/>
      <c r="AS14" s="105"/>
      <c r="AU14" s="51"/>
      <c r="AV14" s="51"/>
      <c r="AW14" s="51"/>
    </row>
    <row r="15" spans="2:49" x14ac:dyDescent="0.25">
      <c r="C15" s="51"/>
      <c r="D15" s="51"/>
      <c r="E15" s="51"/>
      <c r="F15" s="51"/>
      <c r="H15" s="105"/>
      <c r="I15" s="105"/>
      <c r="J15" s="105"/>
      <c r="K15" s="51"/>
      <c r="L15" s="105"/>
      <c r="M15" s="105"/>
      <c r="N15" s="105"/>
      <c r="O15" s="105"/>
      <c r="P15" s="105"/>
      <c r="Q15" s="105"/>
      <c r="R15" s="105"/>
      <c r="T15" s="105"/>
      <c r="U15" s="84"/>
      <c r="V15" s="51"/>
      <c r="W15" s="106"/>
      <c r="X15" s="106"/>
      <c r="Y15" s="106"/>
      <c r="Z15" s="106"/>
      <c r="AA15" s="106"/>
      <c r="AB15" s="106"/>
      <c r="AC15" s="106"/>
      <c r="AD15" s="51"/>
      <c r="AE15" s="84"/>
      <c r="AF15" s="84"/>
      <c r="AG15" s="84"/>
      <c r="AH15" s="84"/>
      <c r="AI15" s="84"/>
      <c r="AJ15" s="84"/>
      <c r="AK15" s="84"/>
      <c r="AL15" s="84"/>
      <c r="AM15" s="84"/>
      <c r="AN15" s="84"/>
      <c r="AO15" s="84"/>
      <c r="AQ15" s="105"/>
      <c r="AR15" s="105"/>
      <c r="AS15" s="105"/>
      <c r="AU15" s="51"/>
      <c r="AV15" s="51"/>
      <c r="AW15" s="51"/>
    </row>
    <row r="16" spans="2:49" x14ac:dyDescent="0.25">
      <c r="C16" s="51"/>
      <c r="D16" s="51"/>
      <c r="E16" s="51"/>
      <c r="F16" s="51"/>
      <c r="H16" s="105"/>
      <c r="I16" s="105"/>
      <c r="J16" s="105"/>
      <c r="K16" s="51"/>
      <c r="L16" s="105"/>
      <c r="M16" s="105"/>
      <c r="N16" s="105"/>
      <c r="O16" s="105"/>
      <c r="P16" s="105"/>
      <c r="Q16" s="105"/>
      <c r="R16" s="105"/>
      <c r="T16" s="105"/>
      <c r="U16" s="84"/>
      <c r="V16" s="51"/>
      <c r="W16" s="106"/>
      <c r="X16" s="106"/>
      <c r="Y16" s="106"/>
      <c r="Z16" s="106"/>
      <c r="AA16" s="106"/>
      <c r="AB16" s="106"/>
      <c r="AC16" s="106"/>
      <c r="AD16" s="51"/>
      <c r="AE16" s="84"/>
      <c r="AF16" s="84"/>
      <c r="AG16" s="84"/>
      <c r="AH16" s="84"/>
      <c r="AI16" s="84"/>
      <c r="AJ16" s="84"/>
      <c r="AK16" s="84"/>
      <c r="AL16" s="84"/>
      <c r="AM16" s="84"/>
      <c r="AN16" s="84"/>
      <c r="AO16" s="84"/>
      <c r="AQ16" s="105"/>
      <c r="AR16" s="105"/>
      <c r="AS16" s="105"/>
      <c r="AU16" s="51"/>
      <c r="AV16" s="51"/>
      <c r="AW16" s="51"/>
    </row>
    <row r="17" spans="2:49" x14ac:dyDescent="0.25">
      <c r="C17" s="51"/>
      <c r="D17" s="51"/>
      <c r="E17" s="51"/>
      <c r="F17" s="51"/>
      <c r="H17" s="105"/>
      <c r="I17" s="105"/>
      <c r="J17" s="105"/>
      <c r="K17" s="51"/>
      <c r="L17" s="105"/>
      <c r="M17" s="105"/>
      <c r="N17" s="105"/>
      <c r="O17" s="105"/>
      <c r="P17" s="105"/>
      <c r="Q17" s="105"/>
      <c r="R17" s="105"/>
      <c r="T17" s="105"/>
      <c r="U17" s="84"/>
      <c r="V17" s="51"/>
      <c r="W17" s="106"/>
      <c r="X17" s="106"/>
      <c r="Y17" s="106"/>
      <c r="Z17" s="106"/>
      <c r="AA17" s="106"/>
      <c r="AB17" s="106"/>
      <c r="AC17" s="106"/>
      <c r="AD17" s="51"/>
      <c r="AE17" s="84"/>
      <c r="AF17" s="84"/>
      <c r="AG17" s="84"/>
      <c r="AH17" s="84"/>
      <c r="AI17" s="84"/>
      <c r="AJ17" s="84"/>
      <c r="AK17" s="84"/>
      <c r="AL17" s="84"/>
      <c r="AM17" s="84"/>
      <c r="AN17" s="84"/>
      <c r="AO17" s="84"/>
      <c r="AQ17" s="105"/>
      <c r="AR17" s="105"/>
      <c r="AS17" s="105"/>
      <c r="AU17" s="51"/>
      <c r="AV17" s="51"/>
      <c r="AW17" s="51"/>
    </row>
    <row r="18" spans="2:49" x14ac:dyDescent="0.25">
      <c r="C18" s="51"/>
      <c r="D18" s="51"/>
      <c r="E18" s="51"/>
      <c r="F18" s="51"/>
      <c r="H18" s="105"/>
      <c r="I18" s="105"/>
      <c r="J18" s="105"/>
      <c r="K18" s="51"/>
      <c r="L18" s="105"/>
      <c r="M18" s="105"/>
      <c r="N18" s="105"/>
      <c r="O18" s="105"/>
      <c r="P18" s="105"/>
      <c r="Q18" s="105"/>
      <c r="R18" s="105"/>
      <c r="T18" s="105"/>
      <c r="U18" s="84"/>
      <c r="V18" s="51"/>
      <c r="W18" s="106"/>
      <c r="X18" s="106"/>
      <c r="Y18" s="106"/>
      <c r="Z18" s="106"/>
      <c r="AA18" s="106"/>
      <c r="AB18" s="106"/>
      <c r="AC18" s="106"/>
      <c r="AD18" s="51"/>
      <c r="AE18" s="84"/>
      <c r="AF18" s="84"/>
      <c r="AG18" s="84"/>
      <c r="AH18" s="84"/>
      <c r="AI18" s="84"/>
      <c r="AJ18" s="84"/>
      <c r="AK18" s="84"/>
      <c r="AL18" s="84"/>
      <c r="AM18" s="84"/>
      <c r="AN18" s="84"/>
      <c r="AO18" s="84"/>
      <c r="AQ18" s="105"/>
      <c r="AR18" s="105"/>
      <c r="AS18" s="105"/>
      <c r="AU18" s="51"/>
      <c r="AV18" s="51"/>
      <c r="AW18" s="51"/>
    </row>
    <row r="19" spans="2:49" x14ac:dyDescent="0.25">
      <c r="C19" s="51"/>
      <c r="D19" s="51"/>
      <c r="E19" s="51"/>
      <c r="F19" s="51"/>
      <c r="H19" s="105"/>
      <c r="I19" s="105"/>
      <c r="J19" s="105"/>
      <c r="K19" s="51"/>
      <c r="L19" s="105"/>
      <c r="M19" s="105"/>
      <c r="N19" s="105"/>
      <c r="O19" s="105"/>
      <c r="P19" s="105"/>
      <c r="Q19" s="105"/>
      <c r="R19" s="105"/>
      <c r="T19" s="105"/>
      <c r="U19" s="84"/>
      <c r="V19" s="51"/>
      <c r="W19" s="106"/>
      <c r="X19" s="106"/>
      <c r="Y19" s="106"/>
      <c r="Z19" s="106"/>
      <c r="AA19" s="106"/>
      <c r="AB19" s="106"/>
      <c r="AC19" s="106"/>
      <c r="AD19" s="51"/>
      <c r="AE19" s="84"/>
      <c r="AF19" s="84"/>
      <c r="AG19" s="84"/>
      <c r="AH19" s="84"/>
      <c r="AI19" s="84"/>
      <c r="AJ19" s="84"/>
      <c r="AK19" s="84"/>
      <c r="AL19" s="84"/>
      <c r="AM19" s="84"/>
      <c r="AN19" s="84"/>
      <c r="AO19" s="84"/>
      <c r="AQ19" s="105"/>
      <c r="AR19" s="105"/>
      <c r="AS19" s="105"/>
      <c r="AU19" s="51"/>
      <c r="AV19" s="51"/>
      <c r="AW19" s="51"/>
    </row>
    <row r="20" spans="2:49" x14ac:dyDescent="0.25">
      <c r="C20" s="51"/>
      <c r="D20" s="51"/>
      <c r="E20" s="51"/>
      <c r="F20" s="51"/>
      <c r="H20" s="105"/>
      <c r="I20" s="105"/>
      <c r="J20" s="105"/>
      <c r="K20" s="51"/>
      <c r="L20" s="105"/>
      <c r="M20" s="105"/>
      <c r="N20" s="105"/>
      <c r="O20" s="105"/>
      <c r="P20" s="105"/>
      <c r="Q20" s="105"/>
      <c r="R20" s="105"/>
      <c r="T20" s="105"/>
      <c r="U20" s="84"/>
      <c r="V20" s="51"/>
      <c r="W20" s="106"/>
      <c r="X20" s="106"/>
      <c r="Y20" s="106"/>
      <c r="Z20" s="106"/>
      <c r="AA20" s="106"/>
      <c r="AB20" s="106"/>
      <c r="AC20" s="106"/>
      <c r="AD20" s="51"/>
      <c r="AE20" s="84"/>
      <c r="AF20" s="84"/>
      <c r="AG20" s="84"/>
      <c r="AH20" s="84"/>
      <c r="AI20" s="84"/>
      <c r="AJ20" s="84"/>
      <c r="AK20" s="84"/>
      <c r="AL20" s="84"/>
      <c r="AM20" s="84"/>
      <c r="AN20" s="84"/>
      <c r="AO20" s="84"/>
      <c r="AQ20" s="105"/>
      <c r="AR20" s="105"/>
      <c r="AS20" s="105"/>
      <c r="AU20" s="51"/>
      <c r="AV20" s="51"/>
      <c r="AW20" s="51"/>
    </row>
    <row r="21" spans="2:49" x14ac:dyDescent="0.25">
      <c r="C21" s="51"/>
      <c r="D21" s="51"/>
      <c r="E21" s="51"/>
      <c r="F21" s="51"/>
      <c r="H21" s="105"/>
      <c r="I21" s="105"/>
      <c r="J21" s="105"/>
      <c r="K21" s="51"/>
      <c r="L21" s="105"/>
      <c r="M21" s="105"/>
      <c r="N21" s="105"/>
      <c r="O21" s="105"/>
      <c r="P21" s="105"/>
      <c r="Q21" s="105"/>
      <c r="R21" s="105"/>
      <c r="T21" s="105"/>
      <c r="U21" s="84"/>
      <c r="V21" s="51"/>
      <c r="W21" s="106"/>
      <c r="X21" s="106"/>
      <c r="Y21" s="106"/>
      <c r="Z21" s="106"/>
      <c r="AA21" s="106"/>
      <c r="AB21" s="106"/>
      <c r="AC21" s="106"/>
      <c r="AD21" s="51"/>
      <c r="AE21" s="84"/>
      <c r="AF21" s="84"/>
      <c r="AG21" s="84"/>
      <c r="AH21" s="84"/>
      <c r="AI21" s="84"/>
      <c r="AJ21" s="84"/>
      <c r="AK21" s="84"/>
      <c r="AL21" s="84"/>
      <c r="AM21" s="84"/>
      <c r="AN21" s="84"/>
      <c r="AO21" s="84"/>
      <c r="AQ21" s="105"/>
      <c r="AR21" s="105"/>
      <c r="AS21" s="105"/>
      <c r="AU21" s="51"/>
      <c r="AV21" s="51"/>
      <c r="AW21" s="51"/>
    </row>
    <row r="22" spans="2:49" x14ac:dyDescent="0.25">
      <c r="C22" s="51"/>
      <c r="D22" s="51"/>
      <c r="E22" s="51"/>
      <c r="F22" s="51"/>
      <c r="H22" s="105"/>
      <c r="I22" s="105"/>
      <c r="J22" s="105"/>
      <c r="K22" s="51"/>
      <c r="L22" s="105"/>
      <c r="M22" s="105"/>
      <c r="N22" s="105"/>
      <c r="O22" s="105"/>
      <c r="P22" s="105"/>
      <c r="Q22" s="105"/>
      <c r="R22" s="105"/>
      <c r="T22" s="105"/>
      <c r="U22" s="84"/>
      <c r="V22" s="51"/>
      <c r="W22" s="106"/>
      <c r="X22" s="106"/>
      <c r="Y22" s="106"/>
      <c r="Z22" s="106"/>
      <c r="AA22" s="106"/>
      <c r="AB22" s="106"/>
      <c r="AC22" s="106"/>
      <c r="AD22" s="51"/>
      <c r="AE22" s="84"/>
      <c r="AF22" s="84"/>
      <c r="AG22" s="84"/>
      <c r="AH22" s="84"/>
      <c r="AI22" s="84"/>
      <c r="AJ22" s="84"/>
      <c r="AK22" s="84"/>
      <c r="AL22" s="84"/>
      <c r="AM22" s="84"/>
      <c r="AN22" s="84"/>
      <c r="AO22" s="84"/>
      <c r="AQ22" s="105"/>
      <c r="AR22" s="105"/>
      <c r="AS22" s="105"/>
      <c r="AU22" s="51"/>
      <c r="AV22" s="51"/>
      <c r="AW22" s="51"/>
    </row>
    <row r="23" spans="2:49" x14ac:dyDescent="0.25">
      <c r="C23" s="51"/>
      <c r="D23" s="51"/>
      <c r="E23" s="51"/>
      <c r="F23" s="51"/>
      <c r="H23" s="105"/>
      <c r="I23" s="105"/>
      <c r="J23" s="105"/>
      <c r="K23" s="51"/>
      <c r="L23" s="105"/>
      <c r="M23" s="105"/>
      <c r="N23" s="105"/>
      <c r="O23" s="105"/>
      <c r="P23" s="105"/>
      <c r="Q23" s="105"/>
      <c r="R23" s="105"/>
      <c r="T23" s="105"/>
      <c r="U23" s="84"/>
      <c r="V23" s="51"/>
      <c r="W23" s="106"/>
      <c r="X23" s="106"/>
      <c r="Y23" s="106"/>
      <c r="Z23" s="106"/>
      <c r="AA23" s="106"/>
      <c r="AB23" s="106"/>
      <c r="AC23" s="106"/>
      <c r="AD23" s="51"/>
      <c r="AE23" s="84"/>
      <c r="AF23" s="84"/>
      <c r="AG23" s="84"/>
      <c r="AH23" s="84"/>
      <c r="AI23" s="84"/>
      <c r="AJ23" s="84"/>
      <c r="AK23" s="84"/>
      <c r="AL23" s="84"/>
      <c r="AM23" s="84"/>
      <c r="AN23" s="84"/>
      <c r="AO23" s="84"/>
      <c r="AQ23" s="105"/>
      <c r="AR23" s="105"/>
      <c r="AS23" s="105"/>
      <c r="AU23" s="51"/>
      <c r="AV23" s="51"/>
      <c r="AW23" s="51"/>
    </row>
    <row r="24" spans="2:49" x14ac:dyDescent="0.25">
      <c r="C24" s="51"/>
      <c r="D24" s="51"/>
      <c r="E24" s="51"/>
      <c r="F24" s="51"/>
      <c r="H24" s="105"/>
      <c r="I24" s="105"/>
      <c r="J24" s="105"/>
      <c r="K24" s="51"/>
      <c r="L24" s="105"/>
      <c r="M24" s="105"/>
      <c r="N24" s="105"/>
      <c r="O24" s="105"/>
      <c r="P24" s="105"/>
      <c r="Q24" s="105"/>
      <c r="R24" s="105"/>
      <c r="T24" s="105"/>
      <c r="U24" s="84"/>
      <c r="V24" s="51"/>
      <c r="W24" s="106"/>
      <c r="X24" s="106"/>
      <c r="Y24" s="106"/>
      <c r="Z24" s="106"/>
      <c r="AA24" s="106"/>
      <c r="AB24" s="106"/>
      <c r="AC24" s="106"/>
      <c r="AD24" s="51"/>
      <c r="AE24" s="84"/>
      <c r="AF24" s="84"/>
      <c r="AG24" s="84"/>
      <c r="AH24" s="84"/>
      <c r="AI24" s="84"/>
      <c r="AJ24" s="84"/>
      <c r="AK24" s="84"/>
      <c r="AL24" s="84"/>
      <c r="AM24" s="84"/>
      <c r="AN24" s="84"/>
      <c r="AO24" s="84"/>
      <c r="AQ24" s="105"/>
      <c r="AR24" s="105"/>
      <c r="AS24" s="105"/>
      <c r="AU24" s="51"/>
      <c r="AV24" s="51"/>
      <c r="AW24" s="51"/>
    </row>
    <row r="25" spans="2:49" x14ac:dyDescent="0.25">
      <c r="C25" s="51"/>
      <c r="D25" s="51"/>
      <c r="E25" s="51"/>
      <c r="F25" s="51"/>
      <c r="H25" s="105"/>
      <c r="I25" s="105"/>
      <c r="J25" s="105"/>
      <c r="K25" s="51"/>
      <c r="L25" s="105"/>
      <c r="M25" s="105"/>
      <c r="N25" s="105"/>
      <c r="O25" s="105"/>
      <c r="P25" s="105"/>
      <c r="Q25" s="105"/>
      <c r="R25" s="105"/>
      <c r="T25" s="105"/>
      <c r="U25" s="84"/>
      <c r="V25" s="51"/>
      <c r="W25" s="106"/>
      <c r="X25" s="106"/>
      <c r="Y25" s="106"/>
      <c r="Z25" s="106"/>
      <c r="AA25" s="106"/>
      <c r="AB25" s="106"/>
      <c r="AC25" s="106"/>
      <c r="AD25" s="51"/>
      <c r="AE25" s="84"/>
      <c r="AF25" s="84"/>
      <c r="AG25" s="84"/>
      <c r="AH25" s="84"/>
      <c r="AI25" s="84"/>
      <c r="AJ25" s="84"/>
      <c r="AK25" s="84"/>
      <c r="AL25" s="84"/>
      <c r="AM25" s="84"/>
      <c r="AN25" s="84"/>
      <c r="AO25" s="84"/>
      <c r="AQ25" s="105"/>
      <c r="AR25" s="105"/>
      <c r="AS25" s="105"/>
      <c r="AU25" s="51"/>
      <c r="AV25" s="51"/>
      <c r="AW25" s="51"/>
    </row>
    <row r="26" spans="2:49" ht="15.75" customHeight="1" thickBot="1" x14ac:dyDescent="0.3">
      <c r="B26" s="52"/>
      <c r="C26" s="53"/>
      <c r="D26" s="39"/>
      <c r="E26" s="39"/>
      <c r="F26" s="39"/>
      <c r="H26" s="107"/>
      <c r="I26" s="107"/>
      <c r="J26" s="107"/>
      <c r="L26" s="107"/>
      <c r="M26" s="107"/>
      <c r="N26" s="107"/>
      <c r="O26" s="108"/>
      <c r="P26" s="108"/>
      <c r="Q26" s="108"/>
      <c r="R26" s="108"/>
      <c r="T26" s="107"/>
      <c r="U26" s="38"/>
      <c r="V26" s="13"/>
      <c r="W26" s="109"/>
      <c r="X26" s="109"/>
      <c r="Y26" s="106"/>
      <c r="Z26" s="109"/>
      <c r="AA26" s="109"/>
      <c r="AB26" s="109"/>
      <c r="AC26" s="106"/>
      <c r="AD26" s="13"/>
      <c r="AE26" s="84"/>
      <c r="AF26" s="84"/>
      <c r="AG26" s="84"/>
      <c r="AH26" s="84"/>
      <c r="AI26" s="84"/>
      <c r="AJ26" s="84"/>
      <c r="AK26" s="84"/>
      <c r="AL26" s="84"/>
      <c r="AM26" s="84"/>
      <c r="AN26" s="84"/>
      <c r="AO26" s="84"/>
      <c r="AQ26" s="105"/>
      <c r="AR26" s="105"/>
      <c r="AS26" s="105"/>
      <c r="AU26" s="51"/>
      <c r="AV26" s="51"/>
      <c r="AW26" s="51"/>
    </row>
    <row r="27" spans="2:49" ht="15.75" customHeight="1" thickBot="1" x14ac:dyDescent="0.3">
      <c r="B27" s="45" t="s">
        <v>20</v>
      </c>
      <c r="C27" s="46">
        <v>4280</v>
      </c>
      <c r="D27" s="46">
        <v>800</v>
      </c>
      <c r="E27" s="46">
        <v>1291</v>
      </c>
      <c r="F27" s="46">
        <v>1569</v>
      </c>
      <c r="H27" s="46">
        <v>203.53896900000001</v>
      </c>
      <c r="I27" s="46">
        <v>305.93450899999999</v>
      </c>
      <c r="J27" s="46">
        <v>371.53269999999998</v>
      </c>
      <c r="L27" s="46">
        <v>124.66094900000002</v>
      </c>
      <c r="M27" s="46">
        <v>177.81129900000002</v>
      </c>
      <c r="N27" s="46">
        <v>208.961637</v>
      </c>
      <c r="O27" s="51"/>
      <c r="P27" s="46">
        <v>299.45737700000001</v>
      </c>
      <c r="Q27" s="46">
        <v>246.30702700000001</v>
      </c>
      <c r="R27" s="46">
        <v>215.156689</v>
      </c>
      <c r="T27" s="46">
        <v>424.11832600000002</v>
      </c>
      <c r="U27" s="47">
        <v>0.91199735279736427</v>
      </c>
      <c r="V27" s="51"/>
      <c r="W27" s="46">
        <v>15.117967999999999</v>
      </c>
      <c r="X27" s="46">
        <v>39.647432000000002</v>
      </c>
      <c r="Y27" s="46">
        <v>105.750682</v>
      </c>
      <c r="Z27" s="84"/>
      <c r="AA27" s="46">
        <v>139.77891699999998</v>
      </c>
      <c r="AB27" s="46">
        <v>217.458731</v>
      </c>
      <c r="AC27" s="46">
        <v>314.71231899999998</v>
      </c>
      <c r="AD27" s="51"/>
      <c r="AE27" s="47">
        <v>7.4275545730999551E-2</v>
      </c>
      <c r="AF27" s="47">
        <v>0.12959450743100054</v>
      </c>
      <c r="AG27" s="47">
        <v>0.28463357868634442</v>
      </c>
      <c r="AH27" s="51"/>
      <c r="AI27" s="47">
        <v>0.61246723225762245</v>
      </c>
      <c r="AJ27" s="47">
        <v>0.58120706807874367</v>
      </c>
      <c r="AK27" s="47">
        <v>0.56243134722731003</v>
      </c>
      <c r="AL27" s="51"/>
      <c r="AM27" s="47">
        <v>0.68674277798862182</v>
      </c>
      <c r="AN27" s="47">
        <v>0.71080157550974421</v>
      </c>
      <c r="AO27" s="47">
        <v>0.84706492591365445</v>
      </c>
      <c r="AQ27" s="46">
        <v>439.23629399999999</v>
      </c>
      <c r="AR27" s="46">
        <v>463.76575799999995</v>
      </c>
      <c r="AS27" s="46">
        <v>529.86900800000001</v>
      </c>
      <c r="AU27" s="46">
        <v>71196.324552416801</v>
      </c>
      <c r="AV27" s="46">
        <v>105878.20695912838</v>
      </c>
      <c r="AW27" s="46">
        <v>148784.3617079258</v>
      </c>
    </row>
  </sheetData>
  <mergeCells count="17">
    <mergeCell ref="C5:C6"/>
    <mergeCell ref="D5:F5"/>
    <mergeCell ref="H5:J5"/>
    <mergeCell ref="L5:N5"/>
    <mergeCell ref="T5:T6"/>
    <mergeCell ref="AQ5:AS5"/>
    <mergeCell ref="AU5:AW5"/>
    <mergeCell ref="L4:N4"/>
    <mergeCell ref="P4:R4"/>
    <mergeCell ref="P5:R5"/>
    <mergeCell ref="T4:U4"/>
    <mergeCell ref="U5:U6"/>
    <mergeCell ref="W5:Y5"/>
    <mergeCell ref="AA5:AC5"/>
    <mergeCell ref="AE5:AG5"/>
    <mergeCell ref="AI5:AK5"/>
    <mergeCell ref="AM5:AO5"/>
  </mergeCells>
  <pageMargins left="0.7" right="0.7" top="0.75" bottom="0.75" header="0.3" footer="0.3"/>
  <pageSetup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9"/>
  </sheetPr>
  <dimension ref="B1:R27"/>
  <sheetViews>
    <sheetView workbookViewId="0"/>
  </sheetViews>
  <sheetFormatPr defaultRowHeight="15" x14ac:dyDescent="0.25"/>
  <cols>
    <col min="2" max="2" width="13.140625" style="95" customWidth="1"/>
    <col min="4" max="4" width="3.5703125" style="95" customWidth="1"/>
  </cols>
  <sheetData>
    <row r="1" spans="2:18" ht="28.5" customHeight="1" x14ac:dyDescent="0.25">
      <c r="B1" s="60" t="s">
        <v>59</v>
      </c>
    </row>
    <row r="2" spans="2:18" x14ac:dyDescent="0.25">
      <c r="B2" t="s">
        <v>60</v>
      </c>
      <c r="C2" t="s">
        <v>61</v>
      </c>
    </row>
    <row r="4" spans="2:18" ht="15.75" customHeight="1" thickBot="1" x14ac:dyDescent="0.3">
      <c r="E4" s="131" t="s">
        <v>3</v>
      </c>
      <c r="F4" s="120"/>
      <c r="G4" s="120"/>
      <c r="H4" s="120"/>
      <c r="J4" s="131" t="s">
        <v>4</v>
      </c>
      <c r="K4" s="120"/>
      <c r="L4" s="120"/>
      <c r="M4" s="120"/>
      <c r="O4" s="131" t="s">
        <v>62</v>
      </c>
      <c r="P4" s="120"/>
      <c r="Q4" s="120"/>
      <c r="R4" s="120"/>
    </row>
    <row r="5" spans="2:18" x14ac:dyDescent="0.25">
      <c r="B5" s="123" t="s">
        <v>12</v>
      </c>
      <c r="C5" s="119" t="s">
        <v>6</v>
      </c>
      <c r="D5" s="97"/>
      <c r="E5" s="91" t="s">
        <v>63</v>
      </c>
      <c r="F5" s="91" t="s">
        <v>64</v>
      </c>
      <c r="G5" s="91" t="s">
        <v>65</v>
      </c>
      <c r="H5" s="91" t="s">
        <v>66</v>
      </c>
      <c r="J5" s="91" t="s">
        <v>63</v>
      </c>
      <c r="K5" s="91" t="s">
        <v>64</v>
      </c>
      <c r="L5" s="91" t="s">
        <v>65</v>
      </c>
      <c r="M5" s="91" t="s">
        <v>66</v>
      </c>
      <c r="O5" s="91" t="s">
        <v>63</v>
      </c>
      <c r="P5" s="91" t="s">
        <v>64</v>
      </c>
      <c r="Q5" s="91" t="s">
        <v>65</v>
      </c>
      <c r="R5" s="91" t="s">
        <v>66</v>
      </c>
    </row>
    <row r="6" spans="2:18" ht="48.75" customHeight="1" thickBot="1" x14ac:dyDescent="0.3">
      <c r="B6" s="120"/>
      <c r="C6" s="120"/>
      <c r="D6" s="97"/>
      <c r="E6" s="92" t="s">
        <v>67</v>
      </c>
      <c r="F6" s="92" t="s">
        <v>68</v>
      </c>
      <c r="G6" s="92" t="s">
        <v>69</v>
      </c>
      <c r="H6" s="92" t="s">
        <v>70</v>
      </c>
      <c r="J6" s="92" t="s">
        <v>67</v>
      </c>
      <c r="K6" s="92" t="s">
        <v>68</v>
      </c>
      <c r="L6" s="92" t="s">
        <v>69</v>
      </c>
      <c r="M6" s="92" t="s">
        <v>70</v>
      </c>
      <c r="O6" s="92" t="s">
        <v>67</v>
      </c>
      <c r="P6" s="92" t="s">
        <v>68</v>
      </c>
      <c r="Q6" s="92" t="s">
        <v>69</v>
      </c>
      <c r="R6" s="92" t="s">
        <v>70</v>
      </c>
    </row>
    <row r="7" spans="2:18" x14ac:dyDescent="0.25">
      <c r="B7" s="4" t="s">
        <v>16</v>
      </c>
      <c r="C7" s="51">
        <v>5241.3103232383728</v>
      </c>
      <c r="D7" s="51"/>
      <c r="E7" s="51">
        <v>55.595387008041143</v>
      </c>
      <c r="F7" s="51">
        <v>14.100519391620759</v>
      </c>
      <c r="G7" s="51">
        <v>1.3205903243160719</v>
      </c>
      <c r="H7" s="51">
        <v>2.3874100178290969</v>
      </c>
      <c r="I7" s="51"/>
      <c r="J7" s="51">
        <v>12.51341429923195</v>
      </c>
      <c r="K7" s="51">
        <v>3.4451165336067788</v>
      </c>
      <c r="L7" s="51">
        <v>0.47172716530258191</v>
      </c>
      <c r="M7" s="51">
        <v>0.90884789355004614</v>
      </c>
      <c r="O7" s="51">
        <v>68.108801307273097</v>
      </c>
      <c r="P7" s="51">
        <v>17.545635925227536</v>
      </c>
      <c r="Q7" s="51">
        <v>1.7923174896186538</v>
      </c>
      <c r="R7" s="51">
        <v>3.296257911379143</v>
      </c>
    </row>
    <row r="8" spans="2:18" x14ac:dyDescent="0.25">
      <c r="B8" s="4" t="s">
        <v>17</v>
      </c>
      <c r="C8" s="51">
        <v>2107.0924882888789</v>
      </c>
      <c r="D8" s="51"/>
      <c r="E8" s="51">
        <v>7.6979932780377567</v>
      </c>
      <c r="F8" s="51">
        <v>1.957898856606334</v>
      </c>
      <c r="G8" s="51">
        <v>0.15347237578680509</v>
      </c>
      <c r="H8" s="51">
        <v>0.26571246168896318</v>
      </c>
      <c r="I8" s="51"/>
      <c r="J8" s="51">
        <v>9.4373718779534101</v>
      </c>
      <c r="K8" s="51">
        <v>2.5799950287910178</v>
      </c>
      <c r="L8" s="51">
        <v>0.30919013250604621</v>
      </c>
      <c r="M8" s="51">
        <v>0.58423644235881511</v>
      </c>
      <c r="O8" s="51">
        <v>17.135365155991167</v>
      </c>
      <c r="P8" s="51">
        <v>4.5378938853973523</v>
      </c>
      <c r="Q8" s="51">
        <v>0.46266250829285127</v>
      </c>
      <c r="R8" s="51">
        <v>0.84994890404777834</v>
      </c>
    </row>
    <row r="9" spans="2:18" x14ac:dyDescent="0.25">
      <c r="B9" s="4" t="s">
        <v>18</v>
      </c>
      <c r="C9" s="51">
        <v>389.25897300243378</v>
      </c>
      <c r="D9" s="51"/>
      <c r="E9" s="51">
        <v>1.6231479216367011</v>
      </c>
      <c r="F9" s="51">
        <v>0.40494652546476573</v>
      </c>
      <c r="G9" s="51">
        <v>3.5365424671908841E-2</v>
      </c>
      <c r="H9" s="51">
        <v>6.3261045579565689E-2</v>
      </c>
      <c r="I9" s="51"/>
      <c r="J9" s="51">
        <v>0.1064315983094275</v>
      </c>
      <c r="K9" s="51">
        <v>2.0700451103039089E-2</v>
      </c>
      <c r="L9" s="51">
        <v>1.0908710901276211E-3</v>
      </c>
      <c r="M9" s="51">
        <v>1.7240510569536129E-3</v>
      </c>
      <c r="O9" s="51">
        <v>1.7295795199461286</v>
      </c>
      <c r="P9" s="51">
        <v>0.42564697656780481</v>
      </c>
      <c r="Q9" s="51">
        <v>3.6456295762036461E-2</v>
      </c>
      <c r="R9" s="51">
        <v>6.4985096636519302E-2</v>
      </c>
    </row>
    <row r="10" spans="2:18" x14ac:dyDescent="0.25">
      <c r="B10" s="4" t="s">
        <v>19</v>
      </c>
      <c r="C10" s="51">
        <v>2612.1009026765819</v>
      </c>
      <c r="D10" s="51"/>
      <c r="E10" s="51">
        <v>31.258084533852529</v>
      </c>
      <c r="F10" s="51">
        <v>7.3293537293502604</v>
      </c>
      <c r="G10" s="51">
        <v>0.56668360688308894</v>
      </c>
      <c r="H10" s="51">
        <v>0.98878411285204493</v>
      </c>
      <c r="I10" s="51"/>
      <c r="J10" s="51">
        <v>6.1495017495471984</v>
      </c>
      <c r="K10" s="51">
        <v>1.3823852436325981</v>
      </c>
      <c r="L10" s="51">
        <v>0.110114857246117</v>
      </c>
      <c r="M10" s="51">
        <v>0.19484384051247619</v>
      </c>
      <c r="O10" s="51">
        <v>37.407586283399723</v>
      </c>
      <c r="P10" s="51">
        <v>8.7117389729828592</v>
      </c>
      <c r="Q10" s="51">
        <v>0.67679846412920597</v>
      </c>
      <c r="R10" s="51">
        <v>1.1836279533645211</v>
      </c>
    </row>
    <row r="11" spans="2:18" x14ac:dyDescent="0.25">
      <c r="B11" s="4"/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51"/>
      <c r="O11" s="51"/>
      <c r="P11" s="51"/>
      <c r="Q11" s="51"/>
      <c r="R11" s="51"/>
    </row>
    <row r="12" spans="2:18" x14ac:dyDescent="0.25">
      <c r="B12" s="4"/>
      <c r="C12" s="51"/>
      <c r="D12" s="51"/>
      <c r="E12" s="51"/>
      <c r="F12" s="51"/>
      <c r="G12" s="51"/>
      <c r="H12" s="51"/>
      <c r="I12" s="51"/>
      <c r="J12" s="51"/>
      <c r="K12" s="51"/>
      <c r="L12" s="51"/>
      <c r="M12" s="51"/>
      <c r="O12" s="51"/>
      <c r="P12" s="51"/>
      <c r="Q12" s="51"/>
      <c r="R12" s="51"/>
    </row>
    <row r="13" spans="2:18" x14ac:dyDescent="0.25">
      <c r="B13" s="4"/>
      <c r="C13" s="51"/>
      <c r="D13" s="51"/>
      <c r="E13" s="51"/>
      <c r="F13" s="51"/>
      <c r="G13" s="51"/>
      <c r="H13" s="51"/>
      <c r="I13" s="51"/>
      <c r="J13" s="51"/>
      <c r="K13" s="51"/>
      <c r="L13" s="51"/>
      <c r="M13" s="51"/>
      <c r="O13" s="51"/>
      <c r="P13" s="51"/>
      <c r="Q13" s="51"/>
      <c r="R13" s="51"/>
    </row>
    <row r="14" spans="2:18" x14ac:dyDescent="0.25">
      <c r="B14" s="4"/>
      <c r="C14" s="51"/>
      <c r="D14" s="51"/>
      <c r="E14" s="51"/>
      <c r="F14" s="51"/>
      <c r="G14" s="51"/>
      <c r="H14" s="51"/>
      <c r="I14" s="51"/>
      <c r="J14" s="51"/>
      <c r="K14" s="51"/>
      <c r="L14" s="51"/>
      <c r="M14" s="51"/>
      <c r="O14" s="51"/>
      <c r="P14" s="51"/>
      <c r="Q14" s="51"/>
      <c r="R14" s="51"/>
    </row>
    <row r="15" spans="2:18" x14ac:dyDescent="0.25">
      <c r="B15" s="9"/>
      <c r="C15" s="51"/>
      <c r="D15" s="51"/>
      <c r="E15" s="51"/>
      <c r="F15" s="51"/>
      <c r="G15" s="51"/>
      <c r="H15" s="51"/>
      <c r="I15" s="51"/>
      <c r="J15" s="51"/>
      <c r="K15" s="51"/>
      <c r="L15" s="51"/>
      <c r="M15" s="51"/>
      <c r="O15" s="51"/>
      <c r="P15" s="51"/>
      <c r="Q15" s="51"/>
      <c r="R15" s="51"/>
    </row>
    <row r="16" spans="2:18" x14ac:dyDescent="0.25">
      <c r="B16" s="9"/>
      <c r="C16" s="51"/>
      <c r="D16" s="51"/>
      <c r="E16" s="51"/>
      <c r="F16" s="51"/>
      <c r="G16" s="51"/>
      <c r="H16" s="51"/>
      <c r="I16" s="51"/>
      <c r="J16" s="51"/>
      <c r="K16" s="51"/>
      <c r="L16" s="51"/>
      <c r="M16" s="51"/>
      <c r="O16" s="51"/>
      <c r="P16" s="51"/>
      <c r="Q16" s="51"/>
      <c r="R16" s="51"/>
    </row>
    <row r="17" spans="2:18" x14ac:dyDescent="0.25">
      <c r="B17" s="9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O17" s="51"/>
      <c r="P17" s="51"/>
      <c r="Q17" s="51"/>
      <c r="R17" s="51"/>
    </row>
    <row r="18" spans="2:18" x14ac:dyDescent="0.25">
      <c r="B18" s="9"/>
      <c r="C18" s="51"/>
      <c r="D18" s="51"/>
      <c r="E18" s="51"/>
      <c r="F18" s="51"/>
      <c r="G18" s="51"/>
      <c r="H18" s="51"/>
      <c r="I18" s="51"/>
      <c r="J18" s="51"/>
      <c r="K18" s="51"/>
      <c r="L18" s="51"/>
      <c r="M18" s="51"/>
      <c r="O18" s="51"/>
      <c r="P18" s="51"/>
      <c r="Q18" s="51"/>
      <c r="R18" s="51"/>
    </row>
    <row r="19" spans="2:18" x14ac:dyDescent="0.25">
      <c r="B19" s="9"/>
      <c r="C19" s="51"/>
      <c r="D19" s="51"/>
      <c r="E19" s="51"/>
      <c r="F19" s="51"/>
      <c r="G19" s="51"/>
      <c r="H19" s="51"/>
      <c r="I19" s="51"/>
      <c r="J19" s="51"/>
      <c r="K19" s="51"/>
      <c r="L19" s="51"/>
      <c r="M19" s="51"/>
      <c r="O19" s="51"/>
      <c r="P19" s="51"/>
      <c r="Q19" s="51"/>
      <c r="R19" s="51"/>
    </row>
    <row r="20" spans="2:18" x14ac:dyDescent="0.25">
      <c r="B20" s="9"/>
      <c r="C20" s="51"/>
      <c r="D20" s="51"/>
      <c r="E20" s="51"/>
      <c r="F20" s="51"/>
      <c r="G20" s="51"/>
      <c r="H20" s="51"/>
      <c r="I20" s="51"/>
      <c r="J20" s="51"/>
      <c r="K20" s="51"/>
      <c r="L20" s="51"/>
      <c r="M20" s="51"/>
      <c r="O20" s="51"/>
      <c r="P20" s="51"/>
      <c r="Q20" s="51"/>
      <c r="R20" s="51"/>
    </row>
    <row r="21" spans="2:18" x14ac:dyDescent="0.25">
      <c r="B21" s="9"/>
      <c r="C21" s="51"/>
      <c r="D21" s="51"/>
      <c r="E21" s="51"/>
      <c r="F21" s="51"/>
      <c r="G21" s="51"/>
      <c r="H21" s="51"/>
      <c r="I21" s="51"/>
      <c r="J21" s="51"/>
      <c r="K21" s="51"/>
      <c r="L21" s="51"/>
      <c r="M21" s="51"/>
      <c r="O21" s="51"/>
      <c r="P21" s="51"/>
      <c r="Q21" s="51"/>
      <c r="R21" s="51"/>
    </row>
    <row r="22" spans="2:18" x14ac:dyDescent="0.25">
      <c r="B22" s="9"/>
      <c r="C22" s="51"/>
      <c r="D22" s="51"/>
      <c r="E22" s="51"/>
      <c r="F22" s="51"/>
      <c r="G22" s="51"/>
      <c r="H22" s="51"/>
      <c r="I22" s="51"/>
      <c r="J22" s="51"/>
      <c r="K22" s="51"/>
      <c r="L22" s="51"/>
      <c r="M22" s="51"/>
      <c r="O22" s="51"/>
      <c r="P22" s="51"/>
      <c r="Q22" s="51"/>
      <c r="R22" s="51"/>
    </row>
    <row r="23" spans="2:18" x14ac:dyDescent="0.25">
      <c r="B23" s="9"/>
      <c r="C23" s="51"/>
      <c r="D23" s="51"/>
      <c r="E23" s="51"/>
      <c r="F23" s="51"/>
      <c r="G23" s="51"/>
      <c r="H23" s="51"/>
      <c r="I23" s="51"/>
      <c r="J23" s="51"/>
      <c r="K23" s="51"/>
      <c r="L23" s="51"/>
      <c r="M23" s="51"/>
      <c r="O23" s="51"/>
      <c r="P23" s="51"/>
      <c r="Q23" s="51"/>
      <c r="R23" s="51"/>
    </row>
    <row r="24" spans="2:18" x14ac:dyDescent="0.25">
      <c r="B24" s="9"/>
      <c r="C24" s="51"/>
      <c r="D24" s="51"/>
      <c r="E24" s="51"/>
      <c r="F24" s="51"/>
      <c r="G24" s="51"/>
      <c r="H24" s="51"/>
      <c r="I24" s="51"/>
      <c r="J24" s="51"/>
      <c r="K24" s="51"/>
      <c r="L24" s="51"/>
      <c r="M24" s="51"/>
      <c r="O24" s="51"/>
      <c r="P24" s="51"/>
      <c r="Q24" s="51"/>
      <c r="R24" s="51"/>
    </row>
    <row r="25" spans="2:18" x14ac:dyDescent="0.25">
      <c r="B25" s="9"/>
      <c r="C25" s="51"/>
      <c r="D25" s="51"/>
      <c r="E25" s="51"/>
      <c r="F25" s="51"/>
      <c r="G25" s="51"/>
      <c r="H25" s="51"/>
      <c r="I25" s="51"/>
      <c r="J25" s="51"/>
      <c r="K25" s="51"/>
      <c r="L25" s="51"/>
      <c r="M25" s="51"/>
      <c r="O25" s="51"/>
      <c r="P25" s="51"/>
      <c r="Q25" s="51"/>
      <c r="R25" s="51"/>
    </row>
    <row r="26" spans="2:18" ht="15.75" customHeight="1" thickBot="1" x14ac:dyDescent="0.3">
      <c r="B26" s="19"/>
      <c r="C26" s="40"/>
      <c r="D26" s="51"/>
      <c r="E26" s="40"/>
      <c r="F26" s="40"/>
      <c r="G26" s="40"/>
      <c r="H26" s="40"/>
      <c r="I26" s="51"/>
      <c r="J26" s="40"/>
      <c r="K26" s="40"/>
      <c r="L26" s="40"/>
      <c r="M26" s="40"/>
      <c r="O26" s="40"/>
      <c r="P26" s="40"/>
      <c r="Q26" s="40"/>
      <c r="R26" s="40"/>
    </row>
    <row r="27" spans="2:18" ht="15.75" customHeight="1" thickBot="1" x14ac:dyDescent="0.3">
      <c r="B27" s="101" t="s">
        <v>20</v>
      </c>
      <c r="C27" s="40">
        <v>10349.762687206268</v>
      </c>
      <c r="E27" s="40">
        <v>96.174612741568126</v>
      </c>
      <c r="F27" s="40">
        <v>23.792718503042117</v>
      </c>
      <c r="G27" s="40">
        <v>2.0761117316578748</v>
      </c>
      <c r="H27" s="40">
        <v>3.7051676379496707</v>
      </c>
      <c r="J27" s="40">
        <v>28.206719525041986</v>
      </c>
      <c r="K27" s="40">
        <v>7.4281972571334336</v>
      </c>
      <c r="L27" s="40">
        <v>0.89212302614487271</v>
      </c>
      <c r="M27" s="40">
        <v>1.689652227478291</v>
      </c>
      <c r="O27" s="40">
        <v>124.38133226661012</v>
      </c>
      <c r="P27" s="40">
        <v>31.220915760175551</v>
      </c>
      <c r="Q27" s="40">
        <v>2.9682347578027475</v>
      </c>
      <c r="R27" s="40">
        <v>5.3948198654279622</v>
      </c>
    </row>
  </sheetData>
  <mergeCells count="5">
    <mergeCell ref="E4:H4"/>
    <mergeCell ref="J4:M4"/>
    <mergeCell ref="B5:B6"/>
    <mergeCell ref="C5:C6"/>
    <mergeCell ref="O4:R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9"/>
  </sheetPr>
  <dimension ref="B1:Y26"/>
  <sheetViews>
    <sheetView workbookViewId="0"/>
  </sheetViews>
  <sheetFormatPr defaultRowHeight="15" x14ac:dyDescent="0.25"/>
  <sheetData>
    <row r="1" spans="2:25" x14ac:dyDescent="0.25">
      <c r="B1" s="59" t="s">
        <v>0</v>
      </c>
    </row>
    <row r="2" spans="2:25" x14ac:dyDescent="0.25">
      <c r="B2" t="s">
        <v>71</v>
      </c>
      <c r="C2" t="s">
        <v>72</v>
      </c>
    </row>
    <row r="4" spans="2:25" ht="15.75" customHeight="1" thickBot="1" x14ac:dyDescent="0.3">
      <c r="K4" s="137" t="s">
        <v>73</v>
      </c>
      <c r="L4" s="120"/>
      <c r="M4" s="120"/>
      <c r="N4" s="120"/>
      <c r="O4" s="120"/>
      <c r="P4" s="120"/>
      <c r="Q4" s="120"/>
    </row>
    <row r="5" spans="2:25" ht="36" customHeight="1" thickBot="1" x14ac:dyDescent="0.3">
      <c r="B5" s="98"/>
      <c r="C5" s="119" t="s">
        <v>74</v>
      </c>
      <c r="D5" s="114"/>
      <c r="E5" s="114"/>
      <c r="F5" s="91"/>
      <c r="G5" s="119" t="s">
        <v>75</v>
      </c>
      <c r="H5" s="114"/>
      <c r="I5" s="114"/>
      <c r="J5" s="91"/>
      <c r="K5" s="119" t="s">
        <v>76</v>
      </c>
      <c r="L5" s="114"/>
      <c r="M5" s="114"/>
      <c r="N5" s="91"/>
      <c r="O5" s="119" t="s">
        <v>77</v>
      </c>
      <c r="P5" s="114"/>
      <c r="Q5" s="114"/>
      <c r="R5" s="91"/>
      <c r="S5" s="119" t="s">
        <v>78</v>
      </c>
      <c r="T5" s="114"/>
      <c r="U5" s="114"/>
      <c r="V5" s="91"/>
      <c r="W5" s="119" t="s">
        <v>79</v>
      </c>
      <c r="X5" s="114"/>
      <c r="Y5" s="114"/>
    </row>
    <row r="6" spans="2:25" ht="15.75" customHeight="1" thickBot="1" x14ac:dyDescent="0.3">
      <c r="B6" s="86" t="s">
        <v>80</v>
      </c>
      <c r="C6" s="90" t="s">
        <v>50</v>
      </c>
      <c r="D6" s="90" t="s">
        <v>51</v>
      </c>
      <c r="E6" s="90" t="s">
        <v>52</v>
      </c>
      <c r="F6" s="90"/>
      <c r="G6" s="90" t="s">
        <v>50</v>
      </c>
      <c r="H6" s="90" t="s">
        <v>51</v>
      </c>
      <c r="I6" s="90" t="s">
        <v>52</v>
      </c>
      <c r="J6" s="90"/>
      <c r="K6" s="90" t="s">
        <v>50</v>
      </c>
      <c r="L6" s="90" t="s">
        <v>51</v>
      </c>
      <c r="M6" s="90" t="s">
        <v>52</v>
      </c>
      <c r="N6" s="90"/>
      <c r="O6" s="90" t="s">
        <v>50</v>
      </c>
      <c r="P6" s="90" t="s">
        <v>51</v>
      </c>
      <c r="Q6" s="90" t="s">
        <v>52</v>
      </c>
      <c r="R6" s="90"/>
      <c r="S6" s="90" t="s">
        <v>50</v>
      </c>
      <c r="T6" s="90" t="s">
        <v>51</v>
      </c>
      <c r="U6" s="90" t="s">
        <v>52</v>
      </c>
      <c r="V6" s="90"/>
      <c r="W6" s="90" t="s">
        <v>50</v>
      </c>
      <c r="X6" s="90" t="s">
        <v>51</v>
      </c>
      <c r="Y6" s="90" t="s">
        <v>52</v>
      </c>
    </row>
    <row r="7" spans="2:25" x14ac:dyDescent="0.25">
      <c r="B7" s="4" t="s">
        <v>16</v>
      </c>
      <c r="C7" s="51">
        <v>552.96876895427704</v>
      </c>
      <c r="D7" s="51">
        <v>954.2438348531723</v>
      </c>
      <c r="E7" s="51">
        <v>1114.5389691591261</v>
      </c>
      <c r="F7" s="51"/>
      <c r="G7" s="51">
        <v>384.25476983189583</v>
      </c>
      <c r="H7" s="51">
        <v>496.95610167086119</v>
      </c>
      <c r="I7" s="51">
        <v>635.49571163952351</v>
      </c>
      <c r="J7" s="51"/>
      <c r="K7" s="51">
        <v>4.8618245966596547E-3</v>
      </c>
      <c r="L7" s="51">
        <v>1.5392945196069249E-2</v>
      </c>
      <c r="M7" s="51">
        <v>8.6710465000819109E-2</v>
      </c>
      <c r="N7" s="51"/>
      <c r="O7" s="51">
        <v>8.16609730724726E-4</v>
      </c>
      <c r="P7" s="51">
        <v>3.1158920544590929E-3</v>
      </c>
      <c r="Q7" s="51">
        <v>1.7762377536627211E-2</v>
      </c>
      <c r="S7" s="84">
        <v>8.7922227612490372E-6</v>
      </c>
      <c r="T7" s="84">
        <v>1.6131039713175336E-5</v>
      </c>
      <c r="U7" s="84">
        <v>7.7799401725933909E-5</v>
      </c>
      <c r="V7" s="84"/>
      <c r="W7" s="84">
        <v>2.1251778633274408E-6</v>
      </c>
      <c r="X7" s="84">
        <v>6.2699543158497694E-6</v>
      </c>
      <c r="Y7" s="84">
        <v>2.7950428635941267E-5</v>
      </c>
    </row>
    <row r="8" spans="2:25" x14ac:dyDescent="0.25">
      <c r="B8" s="4" t="s">
        <v>17</v>
      </c>
      <c r="C8" s="51">
        <v>121.3094596862793</v>
      </c>
      <c r="D8" s="51">
        <v>221.56521153450009</v>
      </c>
      <c r="E8" s="51">
        <v>221.56521153450009</v>
      </c>
      <c r="F8" s="51"/>
      <c r="G8" s="51">
        <v>1527.259814202785</v>
      </c>
      <c r="H8" s="51">
        <v>1873.181061953306</v>
      </c>
      <c r="I8" s="51">
        <v>1873.181061953306</v>
      </c>
      <c r="J8" s="51"/>
      <c r="K8" s="51">
        <v>5.4531130998223958</v>
      </c>
      <c r="L8" s="51">
        <v>7.5457990065602312</v>
      </c>
      <c r="M8" s="51">
        <v>19.43712684611312</v>
      </c>
      <c r="N8" s="51"/>
      <c r="O8" s="51">
        <v>1137.6036785865981</v>
      </c>
      <c r="P8" s="51">
        <v>1142.760230620411</v>
      </c>
      <c r="Q8" s="51">
        <v>1244.130635692788</v>
      </c>
      <c r="S8" s="84">
        <v>4.4952084643067367E-2</v>
      </c>
      <c r="T8" s="84">
        <v>3.4056786055446563E-2</v>
      </c>
      <c r="U8" s="84">
        <v>8.7726438241350679E-2</v>
      </c>
      <c r="V8" s="84"/>
      <c r="W8" s="84">
        <v>0.7448658492860406</v>
      </c>
      <c r="X8" s="84">
        <v>0.61006394620964699</v>
      </c>
      <c r="Y8" s="84">
        <v>0.66418066088893724</v>
      </c>
    </row>
    <row r="9" spans="2:25" x14ac:dyDescent="0.25">
      <c r="B9" s="4" t="s">
        <v>18</v>
      </c>
      <c r="C9" s="51">
        <v>41.104859113693237</v>
      </c>
      <c r="D9" s="51">
        <v>41.104859113693237</v>
      </c>
      <c r="E9" s="51">
        <v>43.109974145889282</v>
      </c>
      <c r="F9" s="51"/>
      <c r="G9" s="51">
        <v>301.18000289797777</v>
      </c>
      <c r="H9" s="51">
        <v>301.18000289797777</v>
      </c>
      <c r="I9" s="51">
        <v>301.34666956961149</v>
      </c>
      <c r="J9" s="51"/>
      <c r="K9" s="51">
        <v>1.913708351892123</v>
      </c>
      <c r="L9" s="51">
        <v>1.919856057052761</v>
      </c>
      <c r="M9" s="51">
        <v>7.9611344901810757</v>
      </c>
      <c r="N9" s="51"/>
      <c r="O9" s="51">
        <v>55.964442959338989</v>
      </c>
      <c r="P9" s="51">
        <v>56.572590528240902</v>
      </c>
      <c r="Q9" s="51">
        <v>165.8303748542491</v>
      </c>
      <c r="S9" s="84">
        <v>4.6556742758780321E-2</v>
      </c>
      <c r="T9" s="84">
        <v>4.6706304277617641E-2</v>
      </c>
      <c r="U9" s="84">
        <v>0.18467036104544274</v>
      </c>
      <c r="V9" s="84"/>
      <c r="W9" s="84">
        <v>0.18581726017944319</v>
      </c>
      <c r="X9" s="84">
        <v>0.18783647647219259</v>
      </c>
      <c r="Y9" s="84">
        <v>0.5502976856890136</v>
      </c>
    </row>
    <row r="10" spans="2:25" x14ac:dyDescent="0.25">
      <c r="B10" s="4" t="s">
        <v>19</v>
      </c>
      <c r="C10" s="51">
        <v>338.77718949317932</v>
      </c>
      <c r="D10" s="51">
        <v>408.77147924900049</v>
      </c>
      <c r="E10" s="51">
        <v>594.48563706874847</v>
      </c>
      <c r="F10" s="51"/>
      <c r="G10" s="51">
        <v>90.063447892665863</v>
      </c>
      <c r="H10" s="51">
        <v>559.91281522810459</v>
      </c>
      <c r="I10" s="51">
        <v>643.59721261262894</v>
      </c>
      <c r="J10" s="51"/>
      <c r="K10" s="51">
        <v>3.9126264016987313E-3</v>
      </c>
      <c r="L10" s="51">
        <v>3.108256536319923</v>
      </c>
      <c r="M10" s="51">
        <v>6.3897638424455554</v>
      </c>
      <c r="N10" s="51"/>
      <c r="O10" s="51">
        <v>1.086437510254002E-3</v>
      </c>
      <c r="P10" s="51">
        <v>0.2200570979733581</v>
      </c>
      <c r="Q10" s="51">
        <v>9.7051499921164073</v>
      </c>
      <c r="S10" s="84">
        <v>1.1549261647610147E-5</v>
      </c>
      <c r="T10" s="84">
        <v>7.6038977622177716E-3</v>
      </c>
      <c r="U10" s="84">
        <v>1.0748390615375995E-2</v>
      </c>
      <c r="V10" s="84"/>
      <c r="W10" s="84">
        <v>1.2063023742426298E-5</v>
      </c>
      <c r="X10" s="84">
        <v>3.9302029171043061E-4</v>
      </c>
      <c r="Y10" s="84">
        <v>1.5079540125289177E-2</v>
      </c>
    </row>
    <row r="11" spans="2:25" x14ac:dyDescent="0.25">
      <c r="B11" s="4"/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51"/>
      <c r="N11" s="51"/>
      <c r="O11" s="51"/>
      <c r="P11" s="51"/>
      <c r="Q11" s="51"/>
      <c r="S11" s="84"/>
      <c r="T11" s="84"/>
      <c r="U11" s="84"/>
      <c r="V11" s="84"/>
      <c r="W11" s="84"/>
      <c r="X11" s="84"/>
      <c r="Y11" s="84"/>
    </row>
    <row r="12" spans="2:25" x14ac:dyDescent="0.25">
      <c r="B12" s="4"/>
      <c r="C12" s="51"/>
      <c r="D12" s="51"/>
      <c r="E12" s="51"/>
      <c r="F12" s="51"/>
      <c r="G12" s="51"/>
      <c r="H12" s="51"/>
      <c r="I12" s="51"/>
      <c r="J12" s="51"/>
      <c r="K12" s="51"/>
      <c r="L12" s="51"/>
      <c r="M12" s="51"/>
      <c r="N12" s="51"/>
      <c r="O12" s="51"/>
      <c r="P12" s="51"/>
      <c r="Q12" s="51"/>
      <c r="S12" s="84"/>
      <c r="T12" s="84"/>
      <c r="U12" s="84"/>
      <c r="V12" s="84"/>
      <c r="W12" s="84"/>
      <c r="X12" s="84"/>
      <c r="Y12" s="84"/>
    </row>
    <row r="13" spans="2:25" x14ac:dyDescent="0.25">
      <c r="B13" s="4"/>
      <c r="C13" s="51"/>
      <c r="D13" s="51"/>
      <c r="E13" s="51"/>
      <c r="F13" s="51"/>
      <c r="G13" s="51"/>
      <c r="H13" s="51"/>
      <c r="I13" s="51"/>
      <c r="J13" s="51"/>
      <c r="K13" s="51"/>
      <c r="L13" s="51"/>
      <c r="M13" s="51"/>
      <c r="N13" s="51"/>
      <c r="O13" s="51"/>
      <c r="P13" s="51"/>
      <c r="Q13" s="51"/>
      <c r="S13" s="84"/>
      <c r="T13" s="84"/>
      <c r="U13" s="84"/>
      <c r="V13" s="84"/>
      <c r="W13" s="84"/>
      <c r="X13" s="84"/>
      <c r="Y13" s="84"/>
    </row>
    <row r="14" spans="2:25" x14ac:dyDescent="0.25">
      <c r="B14" s="4"/>
      <c r="C14" s="51"/>
      <c r="D14" s="51"/>
      <c r="E14" s="51"/>
      <c r="F14" s="51"/>
      <c r="G14" s="51"/>
      <c r="H14" s="51"/>
      <c r="I14" s="51"/>
      <c r="J14" s="51"/>
      <c r="K14" s="51"/>
      <c r="L14" s="51"/>
      <c r="M14" s="51"/>
      <c r="N14" s="51"/>
      <c r="O14" s="51"/>
      <c r="P14" s="51"/>
      <c r="Q14" s="51"/>
      <c r="S14" s="84"/>
      <c r="T14" s="84"/>
      <c r="U14" s="84"/>
      <c r="V14" s="84"/>
      <c r="W14" s="84"/>
      <c r="X14" s="84"/>
      <c r="Y14" s="84"/>
    </row>
    <row r="15" spans="2:25" x14ac:dyDescent="0.25">
      <c r="B15" s="9"/>
      <c r="C15" s="51"/>
      <c r="D15" s="51"/>
      <c r="E15" s="51"/>
      <c r="F15" s="51"/>
      <c r="G15" s="51"/>
      <c r="H15" s="51"/>
      <c r="I15" s="51"/>
      <c r="J15" s="51"/>
      <c r="K15" s="51"/>
      <c r="L15" s="51"/>
      <c r="M15" s="51"/>
      <c r="N15" s="51"/>
      <c r="O15" s="51"/>
      <c r="P15" s="51"/>
      <c r="Q15" s="51"/>
      <c r="S15" s="84"/>
      <c r="T15" s="84"/>
      <c r="U15" s="84"/>
      <c r="V15" s="84"/>
      <c r="W15" s="84"/>
      <c r="X15" s="84"/>
      <c r="Y15" s="84"/>
    </row>
    <row r="16" spans="2:25" x14ac:dyDescent="0.25">
      <c r="B16" s="9"/>
      <c r="C16" s="51"/>
      <c r="D16" s="51"/>
      <c r="E16" s="51"/>
      <c r="F16" s="51"/>
      <c r="G16" s="51"/>
      <c r="H16" s="51"/>
      <c r="I16" s="51"/>
      <c r="J16" s="51"/>
      <c r="K16" s="51"/>
      <c r="L16" s="51"/>
      <c r="M16" s="51"/>
      <c r="N16" s="51"/>
      <c r="O16" s="51"/>
      <c r="P16" s="51"/>
      <c r="Q16" s="51"/>
      <c r="S16" s="84"/>
      <c r="T16" s="84"/>
      <c r="U16" s="84"/>
      <c r="V16" s="84"/>
      <c r="W16" s="84"/>
      <c r="X16" s="84"/>
      <c r="Y16" s="84"/>
    </row>
    <row r="17" spans="2:25" x14ac:dyDescent="0.25">
      <c r="B17" s="9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S17" s="84"/>
      <c r="T17" s="84"/>
      <c r="U17" s="84"/>
      <c r="V17" s="84"/>
      <c r="W17" s="84"/>
      <c r="X17" s="84"/>
      <c r="Y17" s="84"/>
    </row>
    <row r="18" spans="2:25" x14ac:dyDescent="0.25">
      <c r="B18" s="9"/>
      <c r="C18" s="51"/>
      <c r="D18" s="51"/>
      <c r="E18" s="51"/>
      <c r="F18" s="51"/>
      <c r="G18" s="51"/>
      <c r="H18" s="51"/>
      <c r="I18" s="51"/>
      <c r="J18" s="51"/>
      <c r="K18" s="51"/>
      <c r="L18" s="51"/>
      <c r="M18" s="51"/>
      <c r="N18" s="51"/>
      <c r="O18" s="51"/>
      <c r="P18" s="51"/>
      <c r="Q18" s="51"/>
      <c r="S18" s="84"/>
      <c r="T18" s="84"/>
      <c r="U18" s="84"/>
      <c r="V18" s="84"/>
      <c r="W18" s="84"/>
      <c r="X18" s="84"/>
      <c r="Y18" s="84"/>
    </row>
    <row r="19" spans="2:25" x14ac:dyDescent="0.25">
      <c r="B19" s="9"/>
      <c r="C19" s="51"/>
      <c r="D19" s="51"/>
      <c r="E19" s="51"/>
      <c r="F19" s="51"/>
      <c r="G19" s="51"/>
      <c r="H19" s="51"/>
      <c r="I19" s="51"/>
      <c r="J19" s="51"/>
      <c r="K19" s="51"/>
      <c r="L19" s="51"/>
      <c r="M19" s="51"/>
      <c r="N19" s="51"/>
      <c r="O19" s="51"/>
      <c r="P19" s="51"/>
      <c r="Q19" s="51"/>
      <c r="S19" s="84"/>
      <c r="T19" s="84"/>
      <c r="U19" s="84"/>
      <c r="V19" s="84"/>
      <c r="W19" s="84"/>
      <c r="X19" s="84"/>
      <c r="Y19" s="84"/>
    </row>
    <row r="20" spans="2:25" x14ac:dyDescent="0.25">
      <c r="B20" s="9"/>
      <c r="C20" s="51"/>
      <c r="D20" s="51"/>
      <c r="E20" s="51"/>
      <c r="F20" s="51"/>
      <c r="G20" s="51"/>
      <c r="H20" s="51"/>
      <c r="I20" s="51"/>
      <c r="J20" s="51"/>
      <c r="K20" s="51"/>
      <c r="L20" s="51"/>
      <c r="M20" s="51"/>
      <c r="N20" s="51"/>
      <c r="O20" s="51"/>
      <c r="P20" s="51"/>
      <c r="Q20" s="51"/>
      <c r="S20" s="84"/>
      <c r="T20" s="84"/>
      <c r="U20" s="84"/>
      <c r="V20" s="84"/>
      <c r="W20" s="84"/>
      <c r="X20" s="84"/>
      <c r="Y20" s="84"/>
    </row>
    <row r="21" spans="2:25" x14ac:dyDescent="0.25">
      <c r="B21" s="9"/>
      <c r="C21" s="51"/>
      <c r="D21" s="51"/>
      <c r="E21" s="51"/>
      <c r="F21" s="51"/>
      <c r="G21" s="51"/>
      <c r="H21" s="51"/>
      <c r="I21" s="51"/>
      <c r="J21" s="51"/>
      <c r="K21" s="51"/>
      <c r="L21" s="51"/>
      <c r="M21" s="51"/>
      <c r="N21" s="51"/>
      <c r="O21" s="51"/>
      <c r="P21" s="51"/>
      <c r="Q21" s="51"/>
      <c r="S21" s="84"/>
      <c r="T21" s="84"/>
      <c r="U21" s="84"/>
      <c r="V21" s="84"/>
      <c r="W21" s="84"/>
      <c r="X21" s="84"/>
      <c r="Y21" s="84"/>
    </row>
    <row r="22" spans="2:25" x14ac:dyDescent="0.25">
      <c r="B22" s="9"/>
      <c r="C22" s="51"/>
      <c r="D22" s="51"/>
      <c r="E22" s="51"/>
      <c r="F22" s="51"/>
      <c r="G22" s="51"/>
      <c r="H22" s="51"/>
      <c r="I22" s="51"/>
      <c r="J22" s="51"/>
      <c r="K22" s="51"/>
      <c r="L22" s="51"/>
      <c r="M22" s="51"/>
      <c r="N22" s="51"/>
      <c r="O22" s="51"/>
      <c r="P22" s="51"/>
      <c r="Q22" s="51"/>
      <c r="S22" s="84"/>
      <c r="T22" s="84"/>
      <c r="U22" s="84"/>
      <c r="V22" s="84"/>
      <c r="W22" s="84"/>
      <c r="X22" s="84"/>
      <c r="Y22" s="84"/>
    </row>
    <row r="23" spans="2:25" x14ac:dyDescent="0.25">
      <c r="B23" s="9"/>
      <c r="C23" s="51"/>
      <c r="D23" s="51"/>
      <c r="E23" s="51"/>
      <c r="F23" s="51"/>
      <c r="G23" s="51"/>
      <c r="H23" s="51"/>
      <c r="I23" s="51"/>
      <c r="J23" s="51"/>
      <c r="K23" s="51"/>
      <c r="L23" s="51"/>
      <c r="M23" s="51"/>
      <c r="N23" s="51"/>
      <c r="O23" s="51"/>
      <c r="P23" s="51"/>
      <c r="Q23" s="51"/>
      <c r="S23" s="84"/>
      <c r="T23" s="84"/>
      <c r="U23" s="84"/>
      <c r="V23" s="84"/>
      <c r="W23" s="84"/>
      <c r="X23" s="84"/>
      <c r="Y23" s="84"/>
    </row>
    <row r="24" spans="2:25" x14ac:dyDescent="0.25">
      <c r="B24" s="9"/>
      <c r="C24" s="51"/>
      <c r="D24" s="51"/>
      <c r="E24" s="51"/>
      <c r="F24" s="51"/>
      <c r="G24" s="51"/>
      <c r="H24" s="51"/>
      <c r="I24" s="51"/>
      <c r="J24" s="51"/>
      <c r="K24" s="51"/>
      <c r="L24" s="51"/>
      <c r="M24" s="51"/>
      <c r="N24" s="51"/>
      <c r="O24" s="51"/>
      <c r="P24" s="51"/>
      <c r="Q24" s="51"/>
      <c r="S24" s="84"/>
      <c r="T24" s="84"/>
      <c r="U24" s="84"/>
      <c r="V24" s="84"/>
      <c r="W24" s="84"/>
      <c r="X24" s="84"/>
      <c r="Y24" s="84"/>
    </row>
    <row r="25" spans="2:25" x14ac:dyDescent="0.25">
      <c r="B25" s="9"/>
      <c r="C25" s="51"/>
      <c r="D25" s="51"/>
      <c r="E25" s="51"/>
      <c r="F25" s="51"/>
      <c r="G25" s="51"/>
      <c r="H25" s="51"/>
      <c r="I25" s="51"/>
      <c r="J25" s="51"/>
      <c r="K25" s="51"/>
      <c r="L25" s="51"/>
      <c r="M25" s="51"/>
      <c r="N25" s="51"/>
      <c r="O25" s="51"/>
      <c r="P25" s="51"/>
      <c r="Q25" s="51"/>
      <c r="S25" s="84"/>
      <c r="T25" s="84"/>
      <c r="U25" s="84"/>
      <c r="V25" s="84"/>
      <c r="W25" s="84"/>
      <c r="X25" s="84"/>
      <c r="Y25" s="84"/>
    </row>
    <row r="26" spans="2:25" ht="15.75" customHeight="1" thickBot="1" x14ac:dyDescent="0.3">
      <c r="B26" s="41" t="s">
        <v>20</v>
      </c>
      <c r="C26" s="43">
        <v>1054.1602772474289</v>
      </c>
      <c r="D26" s="43">
        <v>1625.6853847503662</v>
      </c>
      <c r="E26" s="43">
        <v>1973.6997919082639</v>
      </c>
      <c r="F26" s="43"/>
      <c r="G26" s="43">
        <v>2302.7580348253246</v>
      </c>
      <c r="H26" s="43">
        <v>3231.2299817502494</v>
      </c>
      <c r="I26" s="43">
        <v>3453.6206557750702</v>
      </c>
      <c r="J26" s="43"/>
      <c r="K26" s="43">
        <v>7.3755959027128775</v>
      </c>
      <c r="L26" s="43">
        <v>12.589304545128984</v>
      </c>
      <c r="M26" s="43">
        <v>33.874735643740571</v>
      </c>
      <c r="N26" s="43"/>
      <c r="O26" s="43">
        <v>1193.5700245931782</v>
      </c>
      <c r="P26" s="43">
        <v>1199.5559941386796</v>
      </c>
      <c r="Q26" s="43">
        <v>1419.6839229166903</v>
      </c>
      <c r="R26" s="42"/>
      <c r="S26" s="44">
        <v>2.2882292221564137E-2</v>
      </c>
      <c r="T26" s="44">
        <v>2.2095779783748788E-2</v>
      </c>
      <c r="U26" s="44">
        <v>7.0805747325973833E-2</v>
      </c>
      <c r="V26" s="44"/>
      <c r="W26" s="44">
        <v>0.23267432441677241</v>
      </c>
      <c r="X26" s="44">
        <v>0.19957492823196646</v>
      </c>
      <c r="Y26" s="44">
        <v>0.30739645928296899</v>
      </c>
    </row>
  </sheetData>
  <mergeCells count="7">
    <mergeCell ref="K4:Q4"/>
    <mergeCell ref="W5:Y5"/>
    <mergeCell ref="C5:E5"/>
    <mergeCell ref="G5:I5"/>
    <mergeCell ref="K5:M5"/>
    <mergeCell ref="O5:Q5"/>
    <mergeCell ref="S5:U5"/>
  </mergeCells>
  <pageMargins left="0.7" right="0.7" top="0.75" bottom="0.75" header="0.3" footer="0.3"/>
  <pageSetup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theme="9"/>
  </sheetPr>
  <dimension ref="B1:N27"/>
  <sheetViews>
    <sheetView workbookViewId="0"/>
  </sheetViews>
  <sheetFormatPr defaultRowHeight="15" x14ac:dyDescent="0.25"/>
  <sheetData>
    <row r="1" spans="2:14" x14ac:dyDescent="0.25">
      <c r="B1" s="59" t="s">
        <v>0</v>
      </c>
    </row>
    <row r="2" spans="2:14" x14ac:dyDescent="0.25">
      <c r="B2" t="s">
        <v>81</v>
      </c>
      <c r="C2" t="s">
        <v>82</v>
      </c>
    </row>
    <row r="4" spans="2:14" ht="15.75" customHeight="1" thickBot="1" x14ac:dyDescent="0.3"/>
    <row r="5" spans="2:14" ht="15.75" customHeight="1" thickBot="1" x14ac:dyDescent="0.3">
      <c r="B5" s="48"/>
      <c r="C5" s="138" t="s">
        <v>83</v>
      </c>
      <c r="D5" s="138" t="s">
        <v>84</v>
      </c>
      <c r="E5" s="91"/>
      <c r="F5" s="121" t="s">
        <v>85</v>
      </c>
      <c r="G5" s="114"/>
      <c r="H5" s="114"/>
      <c r="I5" s="114"/>
      <c r="J5" s="48"/>
      <c r="K5" s="121" t="s">
        <v>86</v>
      </c>
      <c r="L5" s="114"/>
      <c r="M5" s="114"/>
      <c r="N5" s="114"/>
    </row>
    <row r="6" spans="2:14" ht="54" customHeight="1" thickBot="1" x14ac:dyDescent="0.3">
      <c r="B6" s="92" t="s">
        <v>12</v>
      </c>
      <c r="C6" s="133"/>
      <c r="D6" s="133"/>
      <c r="E6" s="97"/>
      <c r="F6" s="92" t="s">
        <v>87</v>
      </c>
      <c r="G6" s="92" t="s">
        <v>88</v>
      </c>
      <c r="H6" s="92" t="s">
        <v>35</v>
      </c>
      <c r="I6" s="92" t="s">
        <v>89</v>
      </c>
      <c r="J6" s="92"/>
      <c r="K6" s="92" t="s">
        <v>87</v>
      </c>
      <c r="L6" s="92" t="s">
        <v>88</v>
      </c>
      <c r="M6" s="92" t="s">
        <v>35</v>
      </c>
      <c r="N6" s="92" t="s">
        <v>89</v>
      </c>
    </row>
    <row r="7" spans="2:14" x14ac:dyDescent="0.25">
      <c r="B7" s="4" t="s">
        <v>16</v>
      </c>
      <c r="C7" s="51">
        <v>3932.1939891576772</v>
      </c>
      <c r="D7" s="51">
        <v>5241.3103232383728</v>
      </c>
      <c r="E7" s="51"/>
      <c r="F7" s="51">
        <v>5.0819113837683512E-2</v>
      </c>
      <c r="G7" s="51">
        <v>5.3653728699762822E-2</v>
      </c>
      <c r="H7" s="51">
        <v>0.10447284253744631</v>
      </c>
      <c r="I7" s="84">
        <v>0.48643372385956057</v>
      </c>
      <c r="J7" s="51"/>
      <c r="K7" s="51">
        <v>24.388493807439581</v>
      </c>
      <c r="L7" s="51">
        <v>53.508649629782873</v>
      </c>
      <c r="M7" s="51">
        <v>77.897143437222439</v>
      </c>
      <c r="N7" s="84">
        <v>0.31308585567190084</v>
      </c>
    </row>
    <row r="8" spans="2:14" x14ac:dyDescent="0.25">
      <c r="B8" s="4" t="s">
        <v>17</v>
      </c>
      <c r="C8" s="51">
        <v>226.57799911499021</v>
      </c>
      <c r="D8" s="51">
        <v>2107.0924882888789</v>
      </c>
      <c r="E8" s="51"/>
      <c r="F8" s="51">
        <v>55.107220888213959</v>
      </c>
      <c r="G8" s="51">
        <v>1208.460541650687</v>
      </c>
      <c r="H8" s="51">
        <v>1263.567762538901</v>
      </c>
      <c r="I8" s="84">
        <v>4.3612398576461306E-2</v>
      </c>
      <c r="J8" s="51"/>
      <c r="K8" s="51">
        <v>62.188079373772482</v>
      </c>
      <c r="L8" s="51">
        <v>1517.222052126614</v>
      </c>
      <c r="M8" s="51">
        <v>1579.410131500387</v>
      </c>
      <c r="N8" s="84">
        <v>3.9374243670765793E-2</v>
      </c>
    </row>
    <row r="9" spans="2:14" x14ac:dyDescent="0.25">
      <c r="B9" s="4" t="s">
        <v>18</v>
      </c>
      <c r="C9" s="51">
        <v>83.212275266647339</v>
      </c>
      <c r="D9" s="51">
        <v>389.25897300243378</v>
      </c>
      <c r="E9" s="51"/>
      <c r="F9" s="51">
        <v>15.174487363647151</v>
      </c>
      <c r="G9" s="51">
        <v>158.61702198078299</v>
      </c>
      <c r="H9" s="51">
        <v>173.79150934443021</v>
      </c>
      <c r="I9" s="84">
        <v>8.7314319444533176E-2</v>
      </c>
      <c r="J9" s="51"/>
      <c r="K9" s="51">
        <v>12.40622998208914</v>
      </c>
      <c r="L9" s="51">
        <v>241.51693904666121</v>
      </c>
      <c r="M9" s="51">
        <v>253.92316902875041</v>
      </c>
      <c r="N9" s="84">
        <v>4.8858203958081693E-2</v>
      </c>
    </row>
    <row r="10" spans="2:14" x14ac:dyDescent="0.25">
      <c r="B10" s="4" t="s">
        <v>19</v>
      </c>
      <c r="C10" s="51">
        <v>1654.199782967567</v>
      </c>
      <c r="D10" s="51">
        <v>2612.1009026765819</v>
      </c>
      <c r="E10" s="51"/>
      <c r="F10" s="51">
        <v>7.408852802306626</v>
      </c>
      <c r="G10" s="51">
        <v>8.6860610322553384</v>
      </c>
      <c r="H10" s="51">
        <v>16.094913834561961</v>
      </c>
      <c r="I10" s="84">
        <v>0.46032261361952581</v>
      </c>
      <c r="J10" s="51"/>
      <c r="K10" s="51">
        <v>30.056725886131471</v>
      </c>
      <c r="L10" s="51">
        <v>137.99302165976599</v>
      </c>
      <c r="M10" s="51">
        <v>168.0497475458975</v>
      </c>
      <c r="N10" s="84">
        <v>0.17885612043494692</v>
      </c>
    </row>
    <row r="11" spans="2:14" x14ac:dyDescent="0.25">
      <c r="B11" s="4"/>
      <c r="C11" s="51"/>
      <c r="D11" s="51"/>
      <c r="E11" s="51"/>
      <c r="F11" s="51"/>
      <c r="G11" s="51"/>
      <c r="H11" s="51"/>
      <c r="I11" s="84"/>
      <c r="J11" s="51"/>
      <c r="K11" s="51"/>
      <c r="L11" s="51"/>
      <c r="M11" s="51"/>
      <c r="N11" s="84"/>
    </row>
    <row r="12" spans="2:14" x14ac:dyDescent="0.25">
      <c r="B12" s="4"/>
      <c r="C12" s="51"/>
      <c r="D12" s="51"/>
      <c r="E12" s="51"/>
      <c r="F12" s="51"/>
      <c r="G12" s="51"/>
      <c r="H12" s="51"/>
      <c r="I12" s="84"/>
      <c r="J12" s="51"/>
      <c r="K12" s="51"/>
      <c r="L12" s="51"/>
      <c r="M12" s="51"/>
      <c r="N12" s="84"/>
    </row>
    <row r="13" spans="2:14" x14ac:dyDescent="0.25">
      <c r="B13" s="4"/>
      <c r="C13" s="51"/>
      <c r="D13" s="51"/>
      <c r="E13" s="51"/>
      <c r="F13" s="51"/>
      <c r="G13" s="51"/>
      <c r="H13" s="51"/>
      <c r="I13" s="84"/>
      <c r="J13" s="51"/>
      <c r="K13" s="51"/>
      <c r="L13" s="51"/>
      <c r="M13" s="51"/>
      <c r="N13" s="84"/>
    </row>
    <row r="14" spans="2:14" x14ac:dyDescent="0.25">
      <c r="B14" s="4"/>
      <c r="C14" s="51"/>
      <c r="D14" s="51"/>
      <c r="E14" s="51"/>
      <c r="F14" s="51"/>
      <c r="G14" s="51"/>
      <c r="H14" s="51"/>
      <c r="I14" s="84"/>
      <c r="J14" s="51"/>
      <c r="K14" s="51"/>
      <c r="L14" s="51"/>
      <c r="M14" s="51"/>
      <c r="N14" s="84"/>
    </row>
    <row r="15" spans="2:14" x14ac:dyDescent="0.25">
      <c r="B15" s="9"/>
      <c r="C15" s="51"/>
      <c r="D15" s="51"/>
      <c r="E15" s="51"/>
      <c r="F15" s="51"/>
      <c r="G15" s="51"/>
      <c r="H15" s="51"/>
      <c r="I15" s="84"/>
      <c r="J15" s="51"/>
      <c r="K15" s="51"/>
      <c r="L15" s="51"/>
      <c r="M15" s="51"/>
      <c r="N15" s="84"/>
    </row>
    <row r="16" spans="2:14" x14ac:dyDescent="0.25">
      <c r="B16" s="9"/>
      <c r="C16" s="51"/>
      <c r="D16" s="51"/>
      <c r="E16" s="51"/>
      <c r="F16" s="51"/>
      <c r="G16" s="51"/>
      <c r="H16" s="51"/>
      <c r="I16" s="84"/>
      <c r="J16" s="51"/>
      <c r="K16" s="51"/>
      <c r="L16" s="51"/>
      <c r="M16" s="51"/>
      <c r="N16" s="84"/>
    </row>
    <row r="17" spans="2:14" x14ac:dyDescent="0.25">
      <c r="B17" s="9"/>
      <c r="C17" s="51"/>
      <c r="D17" s="51"/>
      <c r="E17" s="51"/>
      <c r="F17" s="51"/>
      <c r="G17" s="51"/>
      <c r="H17" s="51"/>
      <c r="I17" s="84"/>
      <c r="J17" s="51"/>
      <c r="K17" s="51"/>
      <c r="L17" s="51"/>
      <c r="M17" s="51"/>
      <c r="N17" s="84"/>
    </row>
    <row r="18" spans="2:14" x14ac:dyDescent="0.25">
      <c r="B18" s="9"/>
      <c r="C18" s="51"/>
      <c r="D18" s="51"/>
      <c r="E18" s="51"/>
      <c r="F18" s="51"/>
      <c r="G18" s="51"/>
      <c r="H18" s="51"/>
      <c r="I18" s="84"/>
      <c r="J18" s="51"/>
      <c r="K18" s="51"/>
      <c r="L18" s="51"/>
      <c r="M18" s="51"/>
      <c r="N18" s="84"/>
    </row>
    <row r="19" spans="2:14" x14ac:dyDescent="0.25">
      <c r="B19" s="9"/>
      <c r="C19" s="51"/>
      <c r="D19" s="51"/>
      <c r="E19" s="51"/>
      <c r="F19" s="51"/>
      <c r="G19" s="51"/>
      <c r="H19" s="51"/>
      <c r="I19" s="84"/>
      <c r="J19" s="51"/>
      <c r="K19" s="51"/>
      <c r="L19" s="51"/>
      <c r="M19" s="51"/>
      <c r="N19" s="84"/>
    </row>
    <row r="20" spans="2:14" x14ac:dyDescent="0.25">
      <c r="B20" s="9"/>
      <c r="C20" s="51"/>
      <c r="D20" s="51"/>
      <c r="E20" s="51"/>
      <c r="F20" s="51"/>
      <c r="G20" s="51"/>
      <c r="H20" s="51"/>
      <c r="I20" s="84"/>
      <c r="J20" s="51"/>
      <c r="K20" s="51"/>
      <c r="L20" s="51"/>
      <c r="M20" s="51"/>
      <c r="N20" s="84"/>
    </row>
    <row r="21" spans="2:14" x14ac:dyDescent="0.25">
      <c r="B21" s="9"/>
      <c r="C21" s="51"/>
      <c r="D21" s="51"/>
      <c r="E21" s="51"/>
      <c r="F21" s="51"/>
      <c r="G21" s="51"/>
      <c r="H21" s="51"/>
      <c r="I21" s="84"/>
      <c r="J21" s="51"/>
      <c r="K21" s="51"/>
      <c r="L21" s="51"/>
      <c r="M21" s="51"/>
      <c r="N21" s="84"/>
    </row>
    <row r="22" spans="2:14" x14ac:dyDescent="0.25">
      <c r="B22" s="9"/>
      <c r="C22" s="51"/>
      <c r="D22" s="51"/>
      <c r="E22" s="51"/>
      <c r="F22" s="51"/>
      <c r="G22" s="51"/>
      <c r="H22" s="51"/>
      <c r="I22" s="84"/>
      <c r="J22" s="51"/>
      <c r="K22" s="51"/>
      <c r="L22" s="51"/>
      <c r="M22" s="51"/>
      <c r="N22" s="84"/>
    </row>
    <row r="23" spans="2:14" x14ac:dyDescent="0.25">
      <c r="B23" s="9"/>
      <c r="C23" s="51"/>
      <c r="D23" s="51"/>
      <c r="E23" s="51"/>
      <c r="F23" s="51"/>
      <c r="G23" s="51"/>
      <c r="H23" s="51"/>
      <c r="I23" s="84"/>
      <c r="J23" s="51"/>
      <c r="K23" s="51"/>
      <c r="L23" s="51"/>
      <c r="M23" s="51"/>
      <c r="N23" s="84"/>
    </row>
    <row r="24" spans="2:14" x14ac:dyDescent="0.25">
      <c r="B24" s="9"/>
      <c r="C24" s="51"/>
      <c r="D24" s="51"/>
      <c r="E24" s="51"/>
      <c r="F24" s="51"/>
      <c r="G24" s="51"/>
      <c r="H24" s="51"/>
      <c r="I24" s="84"/>
      <c r="J24" s="51"/>
      <c r="K24" s="51"/>
      <c r="L24" s="51"/>
      <c r="M24" s="51"/>
      <c r="N24" s="84"/>
    </row>
    <row r="25" spans="2:14" x14ac:dyDescent="0.25">
      <c r="B25" s="9"/>
      <c r="C25" s="51"/>
      <c r="D25" s="51"/>
      <c r="E25" s="51"/>
      <c r="F25" s="51"/>
      <c r="G25" s="51"/>
      <c r="H25" s="51"/>
      <c r="I25" s="84"/>
      <c r="J25" s="51"/>
      <c r="K25" s="51"/>
      <c r="L25" s="51"/>
      <c r="M25" s="51"/>
      <c r="N25" s="84"/>
    </row>
    <row r="26" spans="2:14" ht="15.75" customHeight="1" thickBot="1" x14ac:dyDescent="0.3">
      <c r="B26" s="19"/>
      <c r="C26" s="40"/>
      <c r="D26" s="40"/>
      <c r="E26" s="51"/>
      <c r="F26" s="40"/>
      <c r="G26" s="40"/>
      <c r="H26" s="40"/>
      <c r="I26" s="84"/>
      <c r="K26" s="40"/>
      <c r="L26" s="40"/>
      <c r="M26" s="40"/>
      <c r="N26" s="84"/>
    </row>
    <row r="27" spans="2:14" ht="15.75" customHeight="1" thickBot="1" x14ac:dyDescent="0.3">
      <c r="B27" s="45" t="s">
        <v>20</v>
      </c>
      <c r="C27" s="46">
        <v>5896.1840465068817</v>
      </c>
      <c r="D27" s="46">
        <v>10349.762687206268</v>
      </c>
      <c r="E27" s="51"/>
      <c r="F27" s="46">
        <v>77.741380168005421</v>
      </c>
      <c r="G27" s="46">
        <v>1375.8172783924251</v>
      </c>
      <c r="H27" s="46">
        <v>1453.5586585604308</v>
      </c>
      <c r="I27" s="47">
        <v>0.26942076387502023</v>
      </c>
      <c r="K27" s="46">
        <v>129.03952904943267</v>
      </c>
      <c r="L27" s="46">
        <v>1950.2406624628243</v>
      </c>
      <c r="M27" s="46">
        <v>2079.2801915122573</v>
      </c>
      <c r="N27" s="47">
        <v>0.14504360593392382</v>
      </c>
    </row>
  </sheetData>
  <mergeCells count="4">
    <mergeCell ref="C5:C6"/>
    <mergeCell ref="F5:I5"/>
    <mergeCell ref="K5:N5"/>
    <mergeCell ref="D5:D6"/>
  </mergeCells>
  <pageMargins left="0.7" right="0.7" top="0.75" bottom="0.75" header="0.3" footer="0.3"/>
  <pageSetup orientation="portrait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theme="9"/>
  </sheetPr>
  <dimension ref="A1:AK28"/>
  <sheetViews>
    <sheetView workbookViewId="0"/>
  </sheetViews>
  <sheetFormatPr defaultRowHeight="15" x14ac:dyDescent="0.25"/>
  <cols>
    <col min="1" max="1" width="6" style="95" customWidth="1"/>
    <col min="3" max="3" width="16" style="95" customWidth="1"/>
    <col min="6" max="6" width="4.7109375" style="95" customWidth="1"/>
    <col min="10" max="10" width="3.28515625" style="95" customWidth="1"/>
    <col min="14" max="14" width="3.28515625" style="95" customWidth="1"/>
    <col min="18" max="18" width="4.5703125" style="95" customWidth="1"/>
    <col min="22" max="22" width="3.5703125" style="95" customWidth="1"/>
    <col min="26" max="26" width="3.5703125" style="95" customWidth="1"/>
  </cols>
  <sheetData>
    <row r="1" spans="2:37" x14ac:dyDescent="0.25">
      <c r="B1" s="59" t="s">
        <v>90</v>
      </c>
    </row>
    <row r="2" spans="2:37" x14ac:dyDescent="0.25">
      <c r="B2" t="s">
        <v>91</v>
      </c>
    </row>
    <row r="3" spans="2:37" ht="15.75" customHeight="1" thickBot="1" x14ac:dyDescent="0.3">
      <c r="AE3" s="30"/>
      <c r="AF3" s="30" t="s">
        <v>92</v>
      </c>
      <c r="AJ3" s="30" t="s">
        <v>92</v>
      </c>
    </row>
    <row r="4" spans="2:37" ht="15.75" customHeight="1" thickBot="1" x14ac:dyDescent="0.3">
      <c r="D4" s="51"/>
      <c r="E4" s="51"/>
      <c r="G4" s="121" t="s">
        <v>3</v>
      </c>
      <c r="H4" s="114"/>
      <c r="I4" s="114"/>
      <c r="J4" s="114"/>
      <c r="K4" s="114"/>
      <c r="L4" s="114"/>
      <c r="M4" s="114"/>
      <c r="N4" s="114"/>
      <c r="O4" s="114"/>
      <c r="P4" s="114"/>
      <c r="Q4" s="114"/>
      <c r="S4" s="121" t="s">
        <v>4</v>
      </c>
      <c r="T4" s="114"/>
      <c r="U4" s="114"/>
      <c r="V4" s="114"/>
      <c r="W4" s="114"/>
      <c r="X4" s="114"/>
      <c r="Y4" s="114"/>
      <c r="Z4" s="114"/>
      <c r="AA4" s="114"/>
      <c r="AB4" s="114"/>
      <c r="AC4" s="114"/>
      <c r="AE4" s="121" t="s">
        <v>93</v>
      </c>
      <c r="AF4" s="114"/>
      <c r="AG4" s="114"/>
      <c r="AI4" s="121" t="s">
        <v>94</v>
      </c>
      <c r="AJ4" s="114"/>
      <c r="AK4" s="114"/>
    </row>
    <row r="5" spans="2:37" ht="21.75" customHeight="1" thickBot="1" x14ac:dyDescent="0.3">
      <c r="B5" s="139" t="s">
        <v>12</v>
      </c>
      <c r="C5" s="138" t="s">
        <v>95</v>
      </c>
      <c r="D5" s="121" t="s">
        <v>96</v>
      </c>
      <c r="E5" s="114"/>
      <c r="F5" s="33"/>
      <c r="G5" s="121" t="s">
        <v>13</v>
      </c>
      <c r="H5" s="114"/>
      <c r="I5" s="114"/>
      <c r="K5" s="121" t="s">
        <v>14</v>
      </c>
      <c r="L5" s="114"/>
      <c r="M5" s="114"/>
      <c r="O5" s="121" t="s">
        <v>15</v>
      </c>
      <c r="P5" s="114"/>
      <c r="Q5" s="114"/>
      <c r="S5" s="121" t="s">
        <v>13</v>
      </c>
      <c r="T5" s="114"/>
      <c r="U5" s="114"/>
      <c r="W5" s="121" t="s">
        <v>14</v>
      </c>
      <c r="X5" s="114"/>
      <c r="Y5" s="114"/>
      <c r="AA5" s="121" t="s">
        <v>15</v>
      </c>
      <c r="AB5" s="114"/>
      <c r="AC5" s="114"/>
      <c r="AE5" s="100" t="s">
        <v>13</v>
      </c>
      <c r="AF5" s="100" t="s">
        <v>14</v>
      </c>
      <c r="AG5" s="100" t="s">
        <v>15</v>
      </c>
      <c r="AI5" s="100" t="s">
        <v>13</v>
      </c>
      <c r="AJ5" s="100" t="s">
        <v>14</v>
      </c>
      <c r="AK5" s="100" t="s">
        <v>15</v>
      </c>
    </row>
    <row r="6" spans="2:37" ht="25.5" customHeight="1" thickBot="1" x14ac:dyDescent="0.3">
      <c r="B6" s="133"/>
      <c r="C6" s="133"/>
      <c r="D6" s="92" t="s">
        <v>87</v>
      </c>
      <c r="E6" s="92" t="s">
        <v>88</v>
      </c>
      <c r="F6" s="94"/>
      <c r="G6" s="92" t="s">
        <v>87</v>
      </c>
      <c r="H6" s="92" t="s">
        <v>88</v>
      </c>
      <c r="I6" s="92" t="s">
        <v>97</v>
      </c>
      <c r="K6" s="92" t="s">
        <v>87</v>
      </c>
      <c r="L6" s="92" t="s">
        <v>88</v>
      </c>
      <c r="M6" s="92" t="s">
        <v>97</v>
      </c>
      <c r="O6" s="92" t="s">
        <v>87</v>
      </c>
      <c r="P6" s="92" t="s">
        <v>88</v>
      </c>
      <c r="Q6" s="92" t="s">
        <v>97</v>
      </c>
      <c r="S6" s="92" t="s">
        <v>87</v>
      </c>
      <c r="T6" s="92" t="s">
        <v>88</v>
      </c>
      <c r="U6" s="92" t="s">
        <v>97</v>
      </c>
      <c r="W6" s="92" t="s">
        <v>87</v>
      </c>
      <c r="X6" s="92" t="s">
        <v>88</v>
      </c>
      <c r="Y6" s="92" t="s">
        <v>97</v>
      </c>
      <c r="AA6" s="92" t="s">
        <v>87</v>
      </c>
      <c r="AB6" s="92" t="s">
        <v>88</v>
      </c>
      <c r="AC6" s="92" t="s">
        <v>97</v>
      </c>
      <c r="AE6" s="92" t="s">
        <v>98</v>
      </c>
      <c r="AF6" s="92" t="s">
        <v>98</v>
      </c>
      <c r="AG6" s="92" t="s">
        <v>98</v>
      </c>
      <c r="AI6" s="92" t="s">
        <v>98</v>
      </c>
      <c r="AJ6" s="92" t="s">
        <v>98</v>
      </c>
      <c r="AK6" s="92" t="s">
        <v>98</v>
      </c>
    </row>
    <row r="7" spans="2:37" x14ac:dyDescent="0.25">
      <c r="B7" t="s">
        <v>16</v>
      </c>
      <c r="D7" s="51">
        <v>87.446754722119294</v>
      </c>
      <c r="E7" s="51">
        <v>3.296257911379143</v>
      </c>
      <c r="F7" s="51"/>
      <c r="G7" s="51">
        <v>2.2227675168164551E-3</v>
      </c>
      <c r="H7" s="51">
        <v>2.6390570798432E-3</v>
      </c>
      <c r="I7" s="84">
        <v>0.84225821934420653</v>
      </c>
      <c r="K7" s="51">
        <v>7.4109312193820238E-3</v>
      </c>
      <c r="L7" s="51">
        <v>7.9820139766872255E-3</v>
      </c>
      <c r="M7" s="84">
        <v>0.92845380138732625</v>
      </c>
      <c r="O7" s="51">
        <v>4.220885090038716E-2</v>
      </c>
      <c r="P7" s="51">
        <v>4.4501614100431949E-2</v>
      </c>
      <c r="Q7" s="84">
        <v>0.94847910022161341</v>
      </c>
      <c r="S7" s="51">
        <v>3.6719894079553518E-4</v>
      </c>
      <c r="T7" s="51">
        <v>4.4941078992919071E-4</v>
      </c>
      <c r="U7" s="84">
        <v>0.81706747818269143</v>
      </c>
      <c r="W7" s="51">
        <v>1.4988275767396761E-3</v>
      </c>
      <c r="X7" s="51">
        <v>1.6170644777194171E-3</v>
      </c>
      <c r="Y7" s="84">
        <v>0.92688176469840389</v>
      </c>
      <c r="AA7" s="51">
        <v>8.6102629372963434E-3</v>
      </c>
      <c r="AB7" s="51">
        <v>9.152114599330869E-3</v>
      </c>
      <c r="AC7" s="84">
        <v>0.94079492163765721</v>
      </c>
      <c r="AE7" s="51">
        <v>552.96612989719722</v>
      </c>
      <c r="AF7" s="51">
        <v>954.23585283919556</v>
      </c>
      <c r="AG7" s="51">
        <v>1114.4944675450256</v>
      </c>
      <c r="AI7" s="51">
        <v>937.22045031830316</v>
      </c>
      <c r="AJ7" s="51">
        <v>1451.1903374455792</v>
      </c>
      <c r="AK7" s="51">
        <v>1749.9810270699497</v>
      </c>
    </row>
    <row r="8" spans="2:37" x14ac:dyDescent="0.25">
      <c r="B8" t="s">
        <v>17</v>
      </c>
      <c r="D8" s="51">
        <v>22.13592154968137</v>
      </c>
      <c r="E8" s="51">
        <v>0.84994890404777834</v>
      </c>
      <c r="F8" s="51"/>
      <c r="G8" s="51">
        <v>2.6234313787414498</v>
      </c>
      <c r="H8" s="51">
        <v>2.829681721080946</v>
      </c>
      <c r="I8" s="84">
        <v>0.92711182292943251</v>
      </c>
      <c r="K8" s="51">
        <v>1.709578424493587</v>
      </c>
      <c r="L8" s="51">
        <v>5.8362205820666446</v>
      </c>
      <c r="M8" s="84">
        <v>0.29292560150086272</v>
      </c>
      <c r="O8" s="51">
        <v>4.9751169581113182</v>
      </c>
      <c r="P8" s="51">
        <v>14.4620098880018</v>
      </c>
      <c r="Q8" s="84">
        <v>0.34401283062590443</v>
      </c>
      <c r="S8" s="51">
        <v>565.85532227313456</v>
      </c>
      <c r="T8" s="51">
        <v>571.74835631346298</v>
      </c>
      <c r="U8" s="84">
        <v>0.98969295849256878</v>
      </c>
      <c r="W8" s="51">
        <v>31.046387004956319</v>
      </c>
      <c r="X8" s="51">
        <v>1111.7138436154551</v>
      </c>
      <c r="Y8" s="84">
        <v>2.7926599262260651E-2</v>
      </c>
      <c r="AA8" s="51">
        <v>50.132103930102637</v>
      </c>
      <c r="AB8" s="51">
        <v>1193.9985317626849</v>
      </c>
      <c r="AC8" s="84">
        <v>4.1986738338859804E-2</v>
      </c>
      <c r="AE8" s="51">
        <v>118.47977796519835</v>
      </c>
      <c r="AF8" s="51">
        <v>215.72899095243343</v>
      </c>
      <c r="AG8" s="51">
        <v>207.10320164649829</v>
      </c>
      <c r="AI8" s="51">
        <v>1073.9912358545203</v>
      </c>
      <c r="AJ8" s="51">
        <v>977.19620929028451</v>
      </c>
      <c r="AK8" s="51">
        <v>886.2857318371191</v>
      </c>
    </row>
    <row r="9" spans="2:37" x14ac:dyDescent="0.25">
      <c r="B9" t="s">
        <v>18</v>
      </c>
      <c r="D9" s="51">
        <v>2.191682792275969</v>
      </c>
      <c r="E9" s="51">
        <v>6.4985096636519302E-2</v>
      </c>
      <c r="F9" s="51"/>
      <c r="G9" s="51">
        <v>0.1278011385003727</v>
      </c>
      <c r="H9" s="51">
        <v>1.78590721339175</v>
      </c>
      <c r="I9" s="84">
        <v>7.1560906155732462E-2</v>
      </c>
      <c r="K9" s="51">
        <v>2.5534197622702929E-2</v>
      </c>
      <c r="L9" s="51">
        <v>1.8943218594300579</v>
      </c>
      <c r="M9" s="84">
        <v>1.3479334304037102E-2</v>
      </c>
      <c r="O9" s="51">
        <v>1.401167567028486</v>
      </c>
      <c r="P9" s="51">
        <v>6.5599669231525892</v>
      </c>
      <c r="Q9" s="84">
        <v>0.21359369390769928</v>
      </c>
      <c r="S9" s="51">
        <v>23.392864210779809</v>
      </c>
      <c r="T9" s="51">
        <v>32.571578748559183</v>
      </c>
      <c r="U9" s="84">
        <v>0.71819865998403909</v>
      </c>
      <c r="W9" s="51">
        <v>1.9665642891669239</v>
      </c>
      <c r="X9" s="51">
        <v>54.606026239073977</v>
      </c>
      <c r="Y9" s="84">
        <v>3.6013686118762586E-2</v>
      </c>
      <c r="AA9" s="51">
        <v>13.77331979661867</v>
      </c>
      <c r="AB9" s="51">
        <v>152.05705505763041</v>
      </c>
      <c r="AC9" s="84">
        <v>9.0579945740751788E-2</v>
      </c>
      <c r="AE9" s="51">
        <v>39.318951900301485</v>
      </c>
      <c r="AF9" s="51">
        <v>39.21053725426318</v>
      </c>
      <c r="AG9" s="51">
        <v>36.550007222736696</v>
      </c>
      <c r="AI9" s="51">
        <v>307.92737604972007</v>
      </c>
      <c r="AJ9" s="51">
        <v>285.78451391316696</v>
      </c>
      <c r="AK9" s="51">
        <v>185.83962173471781</v>
      </c>
    </row>
    <row r="10" spans="2:37" x14ac:dyDescent="0.25">
      <c r="B10" t="s">
        <v>19</v>
      </c>
      <c r="D10" s="51">
        <v>46.796123720511787</v>
      </c>
      <c r="E10" s="51">
        <v>1.1836279533645211</v>
      </c>
      <c r="F10" s="51"/>
      <c r="G10" s="51">
        <v>1.0263279063416439E-3</v>
      </c>
      <c r="H10" s="51">
        <v>2.8862984953570881E-3</v>
      </c>
      <c r="I10" s="84">
        <v>0.35558619733634594</v>
      </c>
      <c r="K10" s="51">
        <v>1.5530192375774341</v>
      </c>
      <c r="L10" s="51">
        <v>1.5552372987424889</v>
      </c>
      <c r="M10" s="84">
        <v>0.99857381174766813</v>
      </c>
      <c r="O10" s="51">
        <v>3.1814763432956861</v>
      </c>
      <c r="P10" s="51">
        <v>3.2082874991498689</v>
      </c>
      <c r="Q10" s="84">
        <v>0.99164315671170766</v>
      </c>
      <c r="S10" s="51">
        <v>3.3861688503612877E-4</v>
      </c>
      <c r="T10" s="51">
        <v>7.478206252178733E-4</v>
      </c>
      <c r="U10" s="84">
        <v>0.45280495565025991</v>
      </c>
      <c r="W10" s="51">
        <v>8.2898953252167062E-2</v>
      </c>
      <c r="X10" s="51">
        <v>0.13715814472119109</v>
      </c>
      <c r="Y10" s="84">
        <v>0.60440416003497521</v>
      </c>
      <c r="AA10" s="51">
        <v>4.2273764590109399</v>
      </c>
      <c r="AB10" s="51">
        <v>5.4777735331054682</v>
      </c>
      <c r="AC10" s="84">
        <v>0.77173260878025907</v>
      </c>
      <c r="AE10" s="51">
        <v>338.77430319468397</v>
      </c>
      <c r="AF10" s="51">
        <v>407.216241950258</v>
      </c>
      <c r="AG10" s="51">
        <v>591.27734956959864</v>
      </c>
      <c r="AI10" s="51">
        <v>428.83700326672459</v>
      </c>
      <c r="AJ10" s="51">
        <v>966.9918990336414</v>
      </c>
      <c r="AK10" s="51">
        <v>1229.3967886491223</v>
      </c>
    </row>
    <row r="11" spans="2:37" x14ac:dyDescent="0.25">
      <c r="D11" s="51"/>
      <c r="E11" s="51"/>
      <c r="F11" s="51"/>
      <c r="G11" s="51"/>
      <c r="H11" s="51"/>
      <c r="I11" s="84"/>
      <c r="K11" s="51"/>
      <c r="L11" s="51"/>
      <c r="M11" s="84"/>
      <c r="O11" s="51"/>
      <c r="P11" s="51"/>
      <c r="Q11" s="84"/>
      <c r="S11" s="51"/>
      <c r="T11" s="51"/>
      <c r="U11" s="84"/>
      <c r="W11" s="51"/>
      <c r="X11" s="51"/>
      <c r="Y11" s="84"/>
      <c r="AA11" s="51"/>
      <c r="AB11" s="51"/>
      <c r="AC11" s="84"/>
      <c r="AE11" s="51"/>
      <c r="AF11" s="51"/>
      <c r="AG11" s="51"/>
      <c r="AI11" s="51"/>
      <c r="AJ11" s="51"/>
      <c r="AK11" s="51"/>
    </row>
    <row r="12" spans="2:37" x14ac:dyDescent="0.25">
      <c r="D12" s="51"/>
      <c r="E12" s="51"/>
      <c r="F12" s="51"/>
      <c r="G12" s="51"/>
      <c r="H12" s="51"/>
      <c r="I12" s="84"/>
      <c r="K12" s="51"/>
      <c r="L12" s="51"/>
      <c r="M12" s="84"/>
      <c r="O12" s="51"/>
      <c r="P12" s="51"/>
      <c r="Q12" s="84"/>
      <c r="S12" s="51"/>
      <c r="T12" s="51"/>
      <c r="U12" s="84"/>
      <c r="W12" s="51"/>
      <c r="X12" s="51"/>
      <c r="Y12" s="84"/>
      <c r="AA12" s="51"/>
      <c r="AB12" s="51"/>
      <c r="AC12" s="84"/>
      <c r="AE12" s="51"/>
      <c r="AF12" s="51"/>
      <c r="AG12" s="51"/>
      <c r="AI12" s="51"/>
      <c r="AJ12" s="51"/>
      <c r="AK12" s="51"/>
    </row>
    <row r="13" spans="2:37" x14ac:dyDescent="0.25">
      <c r="D13" s="51"/>
      <c r="E13" s="51"/>
      <c r="F13" s="51"/>
      <c r="G13" s="51"/>
      <c r="H13" s="51"/>
      <c r="I13" s="84"/>
      <c r="K13" s="51"/>
      <c r="L13" s="51"/>
      <c r="M13" s="84"/>
      <c r="O13" s="51"/>
      <c r="P13" s="51"/>
      <c r="Q13" s="84"/>
      <c r="S13" s="51"/>
      <c r="T13" s="51"/>
      <c r="U13" s="84"/>
      <c r="W13" s="51"/>
      <c r="X13" s="51"/>
      <c r="Y13" s="84"/>
      <c r="AA13" s="51"/>
      <c r="AB13" s="51"/>
      <c r="AC13" s="84"/>
      <c r="AE13" s="51"/>
      <c r="AF13" s="51"/>
      <c r="AG13" s="51"/>
      <c r="AI13" s="51"/>
      <c r="AJ13" s="51"/>
      <c r="AK13" s="51"/>
    </row>
    <row r="14" spans="2:37" x14ac:dyDescent="0.25">
      <c r="D14" s="51"/>
      <c r="E14" s="51"/>
      <c r="F14" s="51"/>
      <c r="G14" s="51"/>
      <c r="H14" s="51"/>
      <c r="I14" s="84"/>
      <c r="K14" s="51"/>
      <c r="L14" s="51"/>
      <c r="M14" s="84"/>
      <c r="O14" s="51"/>
      <c r="P14" s="51"/>
      <c r="Q14" s="84"/>
      <c r="S14" s="51"/>
      <c r="T14" s="51"/>
      <c r="U14" s="84"/>
      <c r="W14" s="51"/>
      <c r="X14" s="51"/>
      <c r="Y14" s="84"/>
      <c r="AA14" s="51"/>
      <c r="AB14" s="51"/>
      <c r="AC14" s="84"/>
      <c r="AE14" s="51"/>
      <c r="AF14" s="51"/>
      <c r="AG14" s="51"/>
      <c r="AI14" s="51"/>
      <c r="AJ14" s="51"/>
      <c r="AK14" s="51"/>
    </row>
    <row r="15" spans="2:37" x14ac:dyDescent="0.25">
      <c r="D15" s="51"/>
      <c r="E15" s="51"/>
      <c r="F15" s="51"/>
      <c r="G15" s="51"/>
      <c r="H15" s="51"/>
      <c r="I15" s="84"/>
      <c r="K15" s="51"/>
      <c r="L15" s="51"/>
      <c r="M15" s="84"/>
      <c r="O15" s="51"/>
      <c r="P15" s="51"/>
      <c r="Q15" s="84"/>
      <c r="S15" s="51"/>
      <c r="T15" s="51"/>
      <c r="U15" s="84"/>
      <c r="W15" s="51"/>
      <c r="X15" s="51"/>
      <c r="Y15" s="84"/>
      <c r="AA15" s="51"/>
      <c r="AB15" s="51"/>
      <c r="AC15" s="84"/>
      <c r="AE15" s="51"/>
      <c r="AF15" s="51"/>
      <c r="AG15" s="51"/>
      <c r="AI15" s="51"/>
      <c r="AJ15" s="51"/>
      <c r="AK15" s="51"/>
    </row>
    <row r="16" spans="2:37" x14ac:dyDescent="0.25">
      <c r="D16" s="51"/>
      <c r="E16" s="51"/>
      <c r="F16" s="51"/>
      <c r="G16" s="51"/>
      <c r="H16" s="51"/>
      <c r="I16" s="84"/>
      <c r="K16" s="51"/>
      <c r="L16" s="51"/>
      <c r="M16" s="84"/>
      <c r="O16" s="51"/>
      <c r="P16" s="51"/>
      <c r="Q16" s="84"/>
      <c r="S16" s="51"/>
      <c r="T16" s="51"/>
      <c r="U16" s="84"/>
      <c r="W16" s="51"/>
      <c r="X16" s="51"/>
      <c r="Y16" s="84"/>
      <c r="AA16" s="51"/>
      <c r="AB16" s="51"/>
      <c r="AC16" s="84"/>
      <c r="AE16" s="51"/>
      <c r="AF16" s="51"/>
      <c r="AG16" s="51"/>
      <c r="AI16" s="51"/>
      <c r="AJ16" s="51"/>
      <c r="AK16" s="51"/>
    </row>
    <row r="17" spans="2:37" x14ac:dyDescent="0.25">
      <c r="D17" s="51"/>
      <c r="E17" s="51"/>
      <c r="F17" s="51"/>
      <c r="G17" s="51"/>
      <c r="H17" s="51"/>
      <c r="I17" s="84"/>
      <c r="K17" s="51"/>
      <c r="L17" s="51"/>
      <c r="M17" s="84"/>
      <c r="O17" s="51"/>
      <c r="P17" s="51"/>
      <c r="Q17" s="84"/>
      <c r="S17" s="51"/>
      <c r="T17" s="51"/>
      <c r="U17" s="84"/>
      <c r="W17" s="51"/>
      <c r="X17" s="51"/>
      <c r="Y17" s="84"/>
      <c r="AA17" s="51"/>
      <c r="AB17" s="51"/>
      <c r="AC17" s="84"/>
      <c r="AE17" s="51"/>
      <c r="AF17" s="51"/>
      <c r="AG17" s="51"/>
      <c r="AI17" s="51"/>
      <c r="AJ17" s="51"/>
      <c r="AK17" s="51"/>
    </row>
    <row r="18" spans="2:37" x14ac:dyDescent="0.25">
      <c r="D18" s="51"/>
      <c r="E18" s="51"/>
      <c r="F18" s="51"/>
      <c r="G18" s="51"/>
      <c r="H18" s="51"/>
      <c r="I18" s="84"/>
      <c r="K18" s="51"/>
      <c r="L18" s="51"/>
      <c r="M18" s="84"/>
      <c r="O18" s="51"/>
      <c r="P18" s="51"/>
      <c r="Q18" s="84"/>
      <c r="S18" s="51"/>
      <c r="T18" s="51"/>
      <c r="U18" s="84"/>
      <c r="W18" s="51"/>
      <c r="X18" s="51"/>
      <c r="Y18" s="84"/>
      <c r="AA18" s="51"/>
      <c r="AB18" s="51"/>
      <c r="AC18" s="84"/>
      <c r="AE18" s="51"/>
      <c r="AF18" s="51"/>
      <c r="AG18" s="51"/>
      <c r="AI18" s="51"/>
      <c r="AJ18" s="51"/>
      <c r="AK18" s="51"/>
    </row>
    <row r="19" spans="2:37" x14ac:dyDescent="0.25">
      <c r="D19" s="51"/>
      <c r="E19" s="51"/>
      <c r="F19" s="51"/>
      <c r="G19" s="51"/>
      <c r="H19" s="51"/>
      <c r="I19" s="84"/>
      <c r="K19" s="51"/>
      <c r="L19" s="51"/>
      <c r="M19" s="84"/>
      <c r="O19" s="51"/>
      <c r="P19" s="51"/>
      <c r="Q19" s="84"/>
      <c r="S19" s="51"/>
      <c r="T19" s="51"/>
      <c r="U19" s="84"/>
      <c r="W19" s="51"/>
      <c r="X19" s="51"/>
      <c r="Y19" s="84"/>
      <c r="AA19" s="51"/>
      <c r="AB19" s="51"/>
      <c r="AC19" s="84"/>
      <c r="AE19" s="51"/>
      <c r="AF19" s="51"/>
      <c r="AG19" s="51"/>
      <c r="AI19" s="51"/>
      <c r="AJ19" s="51"/>
      <c r="AK19" s="51"/>
    </row>
    <row r="20" spans="2:37" x14ac:dyDescent="0.25">
      <c r="D20" s="51"/>
      <c r="E20" s="51"/>
      <c r="F20" s="51"/>
      <c r="G20" s="51"/>
      <c r="H20" s="51"/>
      <c r="I20" s="84"/>
      <c r="K20" s="51"/>
      <c r="L20" s="51"/>
      <c r="M20" s="84"/>
      <c r="O20" s="51"/>
      <c r="P20" s="51"/>
      <c r="Q20" s="84"/>
      <c r="S20" s="51"/>
      <c r="T20" s="51"/>
      <c r="U20" s="84"/>
      <c r="W20" s="51"/>
      <c r="X20" s="51"/>
      <c r="Y20" s="84"/>
      <c r="AA20" s="51"/>
      <c r="AB20" s="51"/>
      <c r="AC20" s="84"/>
      <c r="AE20" s="51"/>
      <c r="AF20" s="51"/>
      <c r="AG20" s="51"/>
      <c r="AI20" s="51"/>
      <c r="AJ20" s="51"/>
      <c r="AK20" s="51"/>
    </row>
    <row r="21" spans="2:37" x14ac:dyDescent="0.25">
      <c r="D21" s="51"/>
      <c r="E21" s="51"/>
      <c r="F21" s="51"/>
      <c r="G21" s="51"/>
      <c r="H21" s="51"/>
      <c r="I21" s="84"/>
      <c r="K21" s="51"/>
      <c r="L21" s="51"/>
      <c r="M21" s="84"/>
      <c r="O21" s="51"/>
      <c r="P21" s="51"/>
      <c r="Q21" s="84"/>
      <c r="S21" s="51"/>
      <c r="T21" s="51"/>
      <c r="U21" s="84"/>
      <c r="W21" s="51"/>
      <c r="X21" s="51"/>
      <c r="Y21" s="84"/>
      <c r="AA21" s="51"/>
      <c r="AB21" s="51"/>
      <c r="AC21" s="84"/>
      <c r="AE21" s="51"/>
      <c r="AF21" s="51"/>
      <c r="AG21" s="51"/>
      <c r="AI21" s="51"/>
      <c r="AJ21" s="51"/>
      <c r="AK21" s="51"/>
    </row>
    <row r="22" spans="2:37" x14ac:dyDescent="0.25">
      <c r="D22" s="51"/>
      <c r="E22" s="51"/>
      <c r="F22" s="51"/>
      <c r="G22" s="51"/>
      <c r="H22" s="51"/>
      <c r="I22" s="84"/>
      <c r="K22" s="51"/>
      <c r="L22" s="51"/>
      <c r="M22" s="84"/>
      <c r="O22" s="51"/>
      <c r="P22" s="51"/>
      <c r="Q22" s="84"/>
      <c r="S22" s="51"/>
      <c r="T22" s="51"/>
      <c r="U22" s="84"/>
      <c r="W22" s="51"/>
      <c r="X22" s="51"/>
      <c r="Y22" s="84"/>
      <c r="AA22" s="51"/>
      <c r="AB22" s="51"/>
      <c r="AC22" s="84"/>
      <c r="AE22" s="51"/>
      <c r="AF22" s="51"/>
      <c r="AG22" s="51"/>
      <c r="AI22" s="51"/>
      <c r="AJ22" s="51"/>
      <c r="AK22" s="51"/>
    </row>
    <row r="23" spans="2:37" x14ac:dyDescent="0.25">
      <c r="D23" s="51"/>
      <c r="E23" s="51"/>
      <c r="F23" s="51"/>
      <c r="G23" s="51"/>
      <c r="H23" s="51"/>
      <c r="I23" s="84"/>
      <c r="K23" s="51"/>
      <c r="L23" s="51"/>
      <c r="M23" s="84"/>
      <c r="O23" s="51"/>
      <c r="P23" s="51"/>
      <c r="Q23" s="84"/>
      <c r="S23" s="51"/>
      <c r="T23" s="51"/>
      <c r="U23" s="84"/>
      <c r="W23" s="51"/>
      <c r="X23" s="51"/>
      <c r="Y23" s="84"/>
      <c r="AA23" s="51"/>
      <c r="AB23" s="51"/>
      <c r="AC23" s="84"/>
      <c r="AE23" s="51"/>
      <c r="AF23" s="51"/>
      <c r="AG23" s="51"/>
      <c r="AI23" s="51"/>
      <c r="AJ23" s="51"/>
      <c r="AK23" s="51"/>
    </row>
    <row r="24" spans="2:37" x14ac:dyDescent="0.25">
      <c r="D24" s="51"/>
      <c r="E24" s="51"/>
      <c r="F24" s="51"/>
      <c r="G24" s="51"/>
      <c r="H24" s="51"/>
      <c r="I24" s="84"/>
      <c r="K24" s="51"/>
      <c r="L24" s="51"/>
      <c r="M24" s="84"/>
      <c r="O24" s="51"/>
      <c r="P24" s="51"/>
      <c r="Q24" s="84"/>
      <c r="S24" s="51"/>
      <c r="T24" s="51"/>
      <c r="U24" s="84"/>
      <c r="W24" s="51"/>
      <c r="X24" s="51"/>
      <c r="Y24" s="84"/>
      <c r="AA24" s="51"/>
      <c r="AB24" s="51"/>
      <c r="AC24" s="84"/>
      <c r="AE24" s="51"/>
      <c r="AF24" s="51"/>
      <c r="AG24" s="51"/>
      <c r="AI24" s="51"/>
      <c r="AJ24" s="51"/>
      <c r="AK24" s="51"/>
    </row>
    <row r="25" spans="2:37" ht="15.75" customHeight="1" thickBot="1" x14ac:dyDescent="0.3">
      <c r="B25" s="87"/>
      <c r="C25" s="87"/>
      <c r="D25" s="40"/>
      <c r="E25" s="40"/>
      <c r="G25" s="40"/>
      <c r="H25" s="40"/>
      <c r="I25" s="72"/>
      <c r="K25" s="40"/>
      <c r="L25" s="40"/>
      <c r="M25" s="72"/>
      <c r="O25" s="40"/>
      <c r="P25" s="40"/>
      <c r="Q25" s="72"/>
      <c r="S25" s="40"/>
      <c r="T25" s="40"/>
      <c r="U25" s="72"/>
      <c r="W25" s="40"/>
      <c r="X25" s="40"/>
      <c r="Y25" s="72"/>
      <c r="AA25" s="40"/>
      <c r="AB25" s="40"/>
      <c r="AC25" s="72"/>
      <c r="AE25" s="40"/>
      <c r="AF25" s="40"/>
      <c r="AG25" s="40"/>
      <c r="AI25" s="40"/>
      <c r="AJ25" s="40"/>
      <c r="AK25" s="40"/>
    </row>
    <row r="26" spans="2:37" ht="15.75" customHeight="1" thickBot="1" x14ac:dyDescent="0.3">
      <c r="B26" s="101" t="s">
        <v>20</v>
      </c>
      <c r="C26" s="101">
        <f>SUM(C7:C25)</f>
        <v>0</v>
      </c>
      <c r="D26" s="101">
        <v>158.57048278458842</v>
      </c>
      <c r="E26" s="101">
        <v>5.3948198654279622</v>
      </c>
      <c r="G26" s="46">
        <v>2.7544816126649807</v>
      </c>
      <c r="H26" s="46">
        <v>4.6211142900478963</v>
      </c>
      <c r="I26" s="47">
        <v>0.54912928644142944</v>
      </c>
      <c r="K26" s="46">
        <v>3.2955427909131059</v>
      </c>
      <c r="L26" s="46">
        <v>9.293761754215879</v>
      </c>
      <c r="M26" s="47">
        <v>0.55835813723497352</v>
      </c>
      <c r="O26" s="46">
        <v>9.5999697193358777</v>
      </c>
      <c r="P26" s="46">
        <v>24.27476592440469</v>
      </c>
      <c r="Q26" s="47">
        <v>0.62443219536673111</v>
      </c>
      <c r="S26" s="46">
        <v>589.24889229974031</v>
      </c>
      <c r="T26" s="46">
        <v>604.32113229343724</v>
      </c>
      <c r="U26" s="47">
        <v>0.74444101307738975</v>
      </c>
      <c r="W26" s="46">
        <v>33.097349074952149</v>
      </c>
      <c r="X26" s="46">
        <v>1166.458645063728</v>
      </c>
      <c r="Y26" s="47">
        <v>0.39880655252860053</v>
      </c>
      <c r="AA26" s="46">
        <v>68.141410448669546</v>
      </c>
      <c r="AB26" s="46">
        <v>1351.54251246802</v>
      </c>
      <c r="AC26" s="47">
        <v>0.46127355362438194</v>
      </c>
      <c r="AE26" s="46">
        <v>1049.539162957381</v>
      </c>
      <c r="AF26" s="46">
        <v>1616.3916229961501</v>
      </c>
      <c r="AG26" s="46">
        <v>1949.4250259838591</v>
      </c>
      <c r="AI26" s="46">
        <v>2747.976065489268</v>
      </c>
      <c r="AJ26" s="46">
        <v>3681.162959682672</v>
      </c>
      <c r="AK26" s="46">
        <v>4051.5031692909088</v>
      </c>
    </row>
    <row r="27" spans="2:37" x14ac:dyDescent="0.25">
      <c r="D27" s="51"/>
      <c r="E27" s="51"/>
      <c r="F27" s="51"/>
      <c r="G27" s="51"/>
      <c r="H27" s="51"/>
      <c r="I27" s="84" t="str">
        <f>IFERROR(G27/H27, "")</f>
        <v/>
      </c>
      <c r="K27" s="51"/>
      <c r="L27" s="51"/>
      <c r="M27" s="84" t="str">
        <f>IFERROR(K27/L27, "")</f>
        <v/>
      </c>
      <c r="O27" s="51"/>
      <c r="P27" s="51"/>
      <c r="Q27" s="84" t="str">
        <f>IFERROR(O27/P27, "")</f>
        <v/>
      </c>
      <c r="S27" s="51"/>
      <c r="T27" s="51"/>
      <c r="U27" s="84" t="str">
        <f>IFERROR(S27/T27, "")</f>
        <v/>
      </c>
      <c r="W27" s="51"/>
      <c r="X27" s="51"/>
      <c r="Y27" s="84" t="str">
        <f>IFERROR(W27/X27, "")</f>
        <v/>
      </c>
      <c r="AA27" s="51"/>
      <c r="AB27" s="51"/>
      <c r="AC27" s="84" t="str">
        <f>IFERROR(AA27/AB27, "")</f>
        <v/>
      </c>
      <c r="AE27" s="51"/>
      <c r="AF27" s="51"/>
      <c r="AG27" s="51"/>
      <c r="AI27" s="51"/>
      <c r="AJ27" s="51"/>
      <c r="AK27" s="51"/>
    </row>
    <row r="28" spans="2:37" x14ac:dyDescent="0.25">
      <c r="D28" s="51"/>
      <c r="E28" s="51"/>
      <c r="F28" s="51"/>
      <c r="G28" s="51"/>
      <c r="H28" s="51"/>
      <c r="I28" s="84" t="str">
        <f>IFERROR(G28/H28, "")</f>
        <v/>
      </c>
      <c r="K28" s="51"/>
      <c r="L28" s="51"/>
      <c r="M28" s="84" t="str">
        <f>IFERROR(K28/L28, "")</f>
        <v/>
      </c>
      <c r="O28" s="51"/>
      <c r="P28" s="51"/>
      <c r="Q28" s="84" t="str">
        <f>IFERROR(O28/P28, "")</f>
        <v/>
      </c>
      <c r="S28" s="51"/>
      <c r="T28" s="51"/>
      <c r="U28" s="84" t="str">
        <f>IFERROR(S28/T28, "")</f>
        <v/>
      </c>
      <c r="W28" s="51"/>
      <c r="X28" s="51"/>
      <c r="Y28" s="84" t="str">
        <f>IFERROR(W28/X28, "")</f>
        <v/>
      </c>
      <c r="AA28" s="51"/>
      <c r="AB28" s="51"/>
      <c r="AC28" s="84" t="str">
        <f>IFERROR(AA28/AB28, "")</f>
        <v/>
      </c>
      <c r="AE28" s="51"/>
      <c r="AF28" s="51"/>
      <c r="AG28" s="51"/>
      <c r="AI28" s="51"/>
      <c r="AJ28" s="51"/>
      <c r="AK28" s="51"/>
    </row>
  </sheetData>
  <mergeCells count="13">
    <mergeCell ref="B5:B6"/>
    <mergeCell ref="C5:C6"/>
    <mergeCell ref="G4:Q4"/>
    <mergeCell ref="K5:M5"/>
    <mergeCell ref="O5:Q5"/>
    <mergeCell ref="D5:E5"/>
    <mergeCell ref="G5:I5"/>
    <mergeCell ref="AE4:AG4"/>
    <mergeCell ref="AI4:AK4"/>
    <mergeCell ref="S4:AC4"/>
    <mergeCell ref="S5:U5"/>
    <mergeCell ref="W5:Y5"/>
    <mergeCell ref="AA5:AC5"/>
  </mergeCells>
  <pageMargins left="0.7" right="0.7" top="0.75" bottom="0.75" header="0.3" footer="0.3"/>
  <pageSetup orientation="portrait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theme="9"/>
  </sheetPr>
  <dimension ref="B1:G26"/>
  <sheetViews>
    <sheetView workbookViewId="0"/>
  </sheetViews>
  <sheetFormatPr defaultColWidth="9.140625" defaultRowHeight="15" x14ac:dyDescent="0.25"/>
  <cols>
    <col min="1" max="1" width="4.140625" style="95" customWidth="1"/>
    <col min="2" max="2" width="20.7109375" style="95" customWidth="1"/>
    <col min="3" max="3" width="12" style="95" customWidth="1"/>
    <col min="4" max="4" width="12.42578125" style="95" customWidth="1"/>
    <col min="5" max="6" width="9.140625" style="95" customWidth="1"/>
    <col min="7" max="7" width="13.5703125" style="95" customWidth="1"/>
    <col min="8" max="8" width="9.140625" style="95" customWidth="1"/>
    <col min="9" max="16384" width="9.140625" style="95"/>
  </cols>
  <sheetData>
    <row r="1" spans="2:7" x14ac:dyDescent="0.25">
      <c r="B1" s="59" t="s">
        <v>0</v>
      </c>
      <c r="C1" s="58"/>
    </row>
    <row r="2" spans="2:7" x14ac:dyDescent="0.25">
      <c r="B2" t="s">
        <v>100</v>
      </c>
    </row>
    <row r="3" spans="2:7" ht="15.75" customHeight="1" thickBot="1" x14ac:dyDescent="0.3"/>
    <row r="4" spans="2:7" x14ac:dyDescent="0.25">
      <c r="B4" s="123" t="s">
        <v>101</v>
      </c>
      <c r="C4" s="119" t="s">
        <v>102</v>
      </c>
      <c r="D4" s="119" t="s">
        <v>103</v>
      </c>
      <c r="E4" s="119" t="s">
        <v>83</v>
      </c>
      <c r="F4" s="119" t="s">
        <v>104</v>
      </c>
      <c r="G4" s="119" t="s">
        <v>105</v>
      </c>
    </row>
    <row r="5" spans="2:7" ht="61.5" customHeight="1" thickBot="1" x14ac:dyDescent="0.3">
      <c r="B5" s="120"/>
      <c r="C5" s="120"/>
      <c r="D5" s="120"/>
      <c r="E5" s="120"/>
      <c r="F5" s="120"/>
      <c r="G5" s="120"/>
    </row>
    <row r="6" spans="2:7" x14ac:dyDescent="0.25">
      <c r="B6" s="4" t="s">
        <v>16</v>
      </c>
      <c r="C6" s="12">
        <v>527</v>
      </c>
      <c r="D6" s="12">
        <v>527</v>
      </c>
      <c r="E6" s="12">
        <v>771.56318700313568</v>
      </c>
      <c r="F6" s="12">
        <v>221.9093380719423</v>
      </c>
      <c r="G6" s="20">
        <v>1</v>
      </c>
    </row>
    <row r="7" spans="2:7" x14ac:dyDescent="0.25">
      <c r="B7" s="4" t="s">
        <v>17</v>
      </c>
      <c r="C7" s="12">
        <v>186</v>
      </c>
      <c r="D7" s="12">
        <v>186</v>
      </c>
      <c r="E7" s="12">
        <v>186.47569799423221</v>
      </c>
      <c r="F7" s="12">
        <v>176.45771560072899</v>
      </c>
      <c r="G7" s="20">
        <v>1</v>
      </c>
    </row>
    <row r="8" spans="2:7" x14ac:dyDescent="0.25">
      <c r="B8" s="4" t="s">
        <v>18</v>
      </c>
      <c r="C8" s="12">
        <v>13</v>
      </c>
      <c r="D8" s="12">
        <v>13</v>
      </c>
      <c r="E8" s="12">
        <v>13.03324770927429</v>
      </c>
      <c r="F8" s="12">
        <v>4.5000001341104507</v>
      </c>
      <c r="G8" s="20">
        <v>1</v>
      </c>
    </row>
    <row r="9" spans="2:7" x14ac:dyDescent="0.25">
      <c r="B9" s="9" t="s">
        <v>19</v>
      </c>
      <c r="C9" s="16">
        <v>162</v>
      </c>
      <c r="D9" s="16">
        <v>162</v>
      </c>
      <c r="E9" s="16">
        <v>408.6309152841568</v>
      </c>
      <c r="F9" s="16">
        <v>164.9017499089241</v>
      </c>
      <c r="G9" s="20">
        <v>1</v>
      </c>
    </row>
    <row r="10" spans="2:7" x14ac:dyDescent="0.25">
      <c r="B10" s="9"/>
      <c r="C10" s="16"/>
      <c r="D10" s="16"/>
      <c r="E10" s="16"/>
      <c r="F10" s="16"/>
      <c r="G10" s="20"/>
    </row>
    <row r="11" spans="2:7" x14ac:dyDescent="0.25">
      <c r="B11" s="9"/>
      <c r="C11" s="16"/>
      <c r="D11" s="16"/>
      <c r="E11" s="16"/>
      <c r="F11" s="16"/>
      <c r="G11" s="20"/>
    </row>
    <row r="12" spans="2:7" x14ac:dyDescent="0.25">
      <c r="B12" s="9"/>
      <c r="C12" s="16"/>
      <c r="D12" s="16"/>
      <c r="E12" s="16"/>
      <c r="F12" s="16"/>
      <c r="G12" s="20"/>
    </row>
    <row r="13" spans="2:7" x14ac:dyDescent="0.25">
      <c r="B13" s="9"/>
      <c r="C13" s="16"/>
      <c r="D13" s="16"/>
      <c r="E13" s="16"/>
      <c r="F13" s="16"/>
      <c r="G13" s="20"/>
    </row>
    <row r="14" spans="2:7" x14ac:dyDescent="0.25">
      <c r="B14" s="9"/>
      <c r="C14" s="16"/>
      <c r="D14" s="16"/>
      <c r="E14" s="16"/>
      <c r="F14" s="16"/>
      <c r="G14" s="20"/>
    </row>
    <row r="15" spans="2:7" x14ac:dyDescent="0.25">
      <c r="B15" s="9"/>
      <c r="C15" s="16"/>
      <c r="D15" s="16"/>
      <c r="E15" s="16"/>
      <c r="F15" s="16"/>
      <c r="G15" s="20"/>
    </row>
    <row r="16" spans="2:7" x14ac:dyDescent="0.25">
      <c r="B16" s="9"/>
      <c r="C16" s="16"/>
      <c r="D16" s="16"/>
      <c r="E16" s="16"/>
      <c r="F16" s="16"/>
      <c r="G16" s="20"/>
    </row>
    <row r="17" spans="2:7" x14ac:dyDescent="0.25">
      <c r="B17" s="9"/>
      <c r="C17" s="16"/>
      <c r="D17" s="16"/>
      <c r="E17" s="16"/>
      <c r="F17" s="16"/>
      <c r="G17" s="20"/>
    </row>
    <row r="18" spans="2:7" x14ac:dyDescent="0.25">
      <c r="B18" s="9"/>
      <c r="C18" s="16"/>
      <c r="D18" s="16"/>
      <c r="E18" s="16"/>
      <c r="F18" s="16"/>
      <c r="G18" s="20"/>
    </row>
    <row r="19" spans="2:7" x14ac:dyDescent="0.25">
      <c r="B19" s="9"/>
      <c r="C19" s="16"/>
      <c r="D19" s="16"/>
      <c r="E19" s="16"/>
      <c r="F19" s="16"/>
      <c r="G19" s="20"/>
    </row>
    <row r="20" spans="2:7" x14ac:dyDescent="0.25">
      <c r="B20" s="9"/>
      <c r="C20" s="16"/>
      <c r="D20" s="16"/>
      <c r="E20" s="16"/>
      <c r="F20" s="16"/>
      <c r="G20" s="20"/>
    </row>
    <row r="21" spans="2:7" x14ac:dyDescent="0.25">
      <c r="B21" s="9"/>
      <c r="C21" s="16"/>
      <c r="D21" s="16"/>
      <c r="E21" s="16"/>
      <c r="F21" s="16"/>
      <c r="G21" s="20"/>
    </row>
    <row r="22" spans="2:7" x14ac:dyDescent="0.25">
      <c r="B22" s="9"/>
      <c r="C22" s="16"/>
      <c r="D22" s="16"/>
      <c r="E22" s="16"/>
      <c r="F22" s="16"/>
      <c r="G22" s="20"/>
    </row>
    <row r="23" spans="2:7" x14ac:dyDescent="0.25">
      <c r="B23" s="9"/>
      <c r="C23" s="16"/>
      <c r="D23" s="16"/>
      <c r="E23" s="16"/>
      <c r="F23" s="16"/>
      <c r="G23" s="20"/>
    </row>
    <row r="24" spans="2:7" x14ac:dyDescent="0.25">
      <c r="B24" s="9"/>
      <c r="C24" s="16"/>
      <c r="D24" s="16"/>
      <c r="E24" s="16"/>
      <c r="F24" s="16"/>
      <c r="G24" s="20"/>
    </row>
    <row r="25" spans="2:7" ht="15.75" customHeight="1" thickBot="1" x14ac:dyDescent="0.3">
      <c r="B25" s="7"/>
      <c r="C25" s="17"/>
      <c r="D25" s="17"/>
      <c r="E25" s="17"/>
      <c r="F25" s="17"/>
      <c r="G25" s="62"/>
    </row>
    <row r="26" spans="2:7" ht="15.75" customHeight="1" thickBot="1" x14ac:dyDescent="0.3">
      <c r="B26" s="63" t="s">
        <v>35</v>
      </c>
      <c r="C26" s="64">
        <v>888</v>
      </c>
      <c r="D26" s="64">
        <v>888</v>
      </c>
      <c r="E26" s="64">
        <v>1379.703047990799</v>
      </c>
      <c r="F26" s="64">
        <v>567.76880371570587</v>
      </c>
      <c r="G26" s="63"/>
    </row>
  </sheetData>
  <mergeCells count="6">
    <mergeCell ref="G4:G5"/>
    <mergeCell ref="B4:B5"/>
    <mergeCell ref="C4:C5"/>
    <mergeCell ref="D4:D5"/>
    <mergeCell ref="E4:E5"/>
    <mergeCell ref="F4:F5"/>
  </mergeCells>
  <pageMargins left="0.7" right="0.7" top="0.75" bottom="0.75" header="0.3" footer="0.3"/>
  <pageSetup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2</vt:i4>
      </vt:variant>
    </vt:vector>
  </HeadingPairs>
  <TitlesOfParts>
    <vt:vector size="15" baseType="lpstr">
      <vt:lpstr>Table3-1</vt:lpstr>
      <vt:lpstr>Table3-2</vt:lpstr>
      <vt:lpstr>Table3-3</vt:lpstr>
      <vt:lpstr>Table3-4</vt:lpstr>
      <vt:lpstr>Table3-5</vt:lpstr>
      <vt:lpstr>Table3-6</vt:lpstr>
      <vt:lpstr>Table3-7</vt:lpstr>
      <vt:lpstr>Table3-8</vt:lpstr>
      <vt:lpstr>Res_Occupancy</vt:lpstr>
      <vt:lpstr>Bldg_Damage</vt:lpstr>
      <vt:lpstr>Bldg_types_A</vt:lpstr>
      <vt:lpstr>Bldg_types_B</vt:lpstr>
      <vt:lpstr>BuildingDamage</vt:lpstr>
      <vt:lpstr>'Table3-6'!_Ref13051046</vt:lpstr>
      <vt:lpstr>'Table3-2'!_Ref35955967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Fletcher O'BRIEN * DGMI</cp:lastModifiedBy>
  <dcterms:created xsi:type="dcterms:W3CDTF">2015-06-05T18:17:20Z</dcterms:created>
  <dcterms:modified xsi:type="dcterms:W3CDTF">2022-05-06T16:20:53Z</dcterms:modified>
</cp:coreProperties>
</file>